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05" activeTab="0"/>
  </bookViews>
  <sheets>
    <sheet name="請求書様式" sheetId="1" r:id="rId1"/>
    <sheet name="取扱について" sheetId="2" r:id="rId2"/>
    <sheet name="記入説明 (注文書契約用)" sheetId="3" r:id="rId3"/>
    <sheet name="記入説明 (一般取引用)" sheetId="4" r:id="rId4"/>
  </sheets>
  <definedNames>
    <definedName name="_xlnm.Print_Area" localSheetId="3">'記入説明 (一般取引用)'!$A$1:$AA$41</definedName>
    <definedName name="_xlnm.Print_Area" localSheetId="2">'記入説明 (注文書契約用)'!$A$1:$AA$40</definedName>
    <definedName name="_xlnm.Print_Area" localSheetId="0">'請求書様式'!$A$1:$AA$39</definedName>
  </definedNames>
  <calcPr fullCalcOnLoad="1"/>
</workbook>
</file>

<file path=xl/comments1.xml><?xml version="1.0" encoding="utf-8"?>
<comments xmlns="http://schemas.openxmlformats.org/spreadsheetml/2006/main">
  <authors>
    <author>keiri01k</author>
    <author>内田好孝</author>
  </authors>
  <commentList>
    <comment ref="O18" authorId="0">
      <text>
        <r>
          <rPr>
            <b/>
            <sz val="9"/>
            <rFont val="ＭＳ Ｐゴシック"/>
            <family val="3"/>
          </rPr>
          <t xml:space="preserve">原則「一式」は使わず詳細を入力してください。別内訳がある場合のみ「一式」を使用してください。
</t>
        </r>
      </text>
    </comment>
    <comment ref="A3" authorId="1">
      <text>
        <r>
          <rPr>
            <b/>
            <sz val="9"/>
            <rFont val="MS P ゴシック"/>
            <family val="3"/>
          </rPr>
          <t>部署名・担当者(注文者)名まで入力してください。</t>
        </r>
      </text>
    </comment>
    <comment ref="V2" authorId="1">
      <text>
        <r>
          <rPr>
            <b/>
            <sz val="9"/>
            <rFont val="MS P ゴシック"/>
            <family val="3"/>
          </rPr>
          <t xml:space="preserve">請求日を西暦で入力してください。
</t>
        </r>
      </text>
    </comment>
    <comment ref="D15" authorId="1">
      <text>
        <r>
          <rPr>
            <b/>
            <sz val="9"/>
            <rFont val="MS P ゴシック"/>
            <family val="3"/>
          </rPr>
          <t>工事名をわかる範囲で入力してください。
また、請求月単位で工事ごとに分けてください。</t>
        </r>
      </text>
    </comment>
    <comment ref="G9" authorId="0">
      <text>
        <r>
          <rPr>
            <b/>
            <sz val="9"/>
            <rFont val="ＭＳ Ｐゴシック"/>
            <family val="3"/>
          </rPr>
          <t>注文書契約のみ記入してください。</t>
        </r>
      </text>
    </comment>
    <comment ref="S13" authorId="1">
      <text>
        <r>
          <rPr>
            <b/>
            <sz val="9"/>
            <rFont val="MS P ゴシック"/>
            <family val="3"/>
          </rPr>
          <t xml:space="preserve">口座種別を選択してください。
「当座」「普通」
</t>
        </r>
      </text>
    </comment>
    <comment ref="AA6" authorId="1">
      <text>
        <r>
          <rPr>
            <b/>
            <sz val="9"/>
            <rFont val="MS P ゴシック"/>
            <family val="3"/>
          </rPr>
          <t>印刷の上、押印願います。</t>
        </r>
      </text>
    </comment>
    <comment ref="C18" authorId="1">
      <text>
        <r>
          <rPr>
            <b/>
            <sz val="9"/>
            <rFont val="MS P ゴシック"/>
            <family val="3"/>
          </rPr>
          <t>必須項目です。
入力がない場合、金額欄に数値が反映されません。</t>
        </r>
      </text>
    </comment>
    <comment ref="V30" authorId="1">
      <text>
        <r>
          <rPr>
            <b/>
            <sz val="9"/>
            <rFont val="MS P ゴシック"/>
            <family val="3"/>
          </rPr>
          <t>消費税は切捨てで自動計算されます。
端数を調整する場合は数値を入力してください。</t>
        </r>
      </text>
    </comment>
    <comment ref="V29" authorId="1">
      <text>
        <r>
          <rPr>
            <b/>
            <sz val="9"/>
            <rFont val="MS P ゴシック"/>
            <family val="3"/>
          </rPr>
          <t>消費税は切捨てで自動計算されます。
端数を調整する場合は数値を入力してください。</t>
        </r>
      </text>
    </comment>
    <comment ref="S18" authorId="1">
      <text>
        <r>
          <rPr>
            <b/>
            <sz val="9"/>
            <rFont val="MS P ゴシック"/>
            <family val="3"/>
          </rPr>
          <t>税率を選択してください。
税率ごとに分けて記入願います。</t>
        </r>
      </text>
    </comment>
    <comment ref="S7" authorId="1">
      <text>
        <r>
          <rPr>
            <b/>
            <sz val="9"/>
            <rFont val="MS P ゴシック"/>
            <family val="3"/>
          </rPr>
          <t>適格請求書発行事業者の場合は「T」で始まる登録番号を入力してください。</t>
        </r>
      </text>
    </comment>
  </commentList>
</comments>
</file>

<file path=xl/comments3.xml><?xml version="1.0" encoding="utf-8"?>
<comments xmlns="http://schemas.openxmlformats.org/spreadsheetml/2006/main">
  <authors>
    <author>内田好孝</author>
    <author>keiri01k</author>
  </authors>
  <commentList>
    <comment ref="V3" authorId="0">
      <text>
        <r>
          <rPr>
            <b/>
            <sz val="9"/>
            <rFont val="MS P ゴシック"/>
            <family val="3"/>
          </rPr>
          <t xml:space="preserve">請求日を西暦で入力してください。
</t>
        </r>
      </text>
    </comment>
    <comment ref="A4" authorId="0">
      <text>
        <r>
          <rPr>
            <b/>
            <sz val="9"/>
            <rFont val="MS P ゴシック"/>
            <family val="3"/>
          </rPr>
          <t>部署名・担当者(注文者)名まで入力してください。</t>
        </r>
      </text>
    </comment>
    <comment ref="AA7" authorId="0">
      <text>
        <r>
          <rPr>
            <b/>
            <sz val="9"/>
            <rFont val="MS P ゴシック"/>
            <family val="3"/>
          </rPr>
          <t>印刷の上、押印願います。
押印されたお取引様請求書の添付がある場合、弊社指定請求書への押印は不要です。</t>
        </r>
      </text>
    </comment>
    <comment ref="G10" authorId="1">
      <text>
        <r>
          <rPr>
            <b/>
            <sz val="9"/>
            <rFont val="ＭＳ Ｐゴシック"/>
            <family val="3"/>
          </rPr>
          <t>注文書契約金額を入力してください。</t>
        </r>
      </text>
    </comment>
    <comment ref="S14" authorId="0">
      <text>
        <r>
          <rPr>
            <b/>
            <sz val="9"/>
            <rFont val="MS P ゴシック"/>
            <family val="3"/>
          </rPr>
          <t xml:space="preserve">口座種別を選択してください。
「当座」「普通」
</t>
        </r>
      </text>
    </comment>
    <comment ref="D16" authorId="0">
      <text>
        <r>
          <rPr>
            <b/>
            <sz val="9"/>
            <rFont val="MS P ゴシック"/>
            <family val="3"/>
          </rPr>
          <t>工事名をわかる範囲で入力してください。
また、請求は工事件名ごとに分けてください。</t>
        </r>
      </text>
    </comment>
    <comment ref="C19" authorId="0">
      <text>
        <r>
          <rPr>
            <b/>
            <sz val="9"/>
            <rFont val="MS P ゴシック"/>
            <family val="3"/>
          </rPr>
          <t>必須項目です。
入力がない場合、金額欄に数値が反映されません。</t>
        </r>
      </text>
    </comment>
    <comment ref="O19" authorId="1">
      <text>
        <r>
          <rPr>
            <b/>
            <sz val="9"/>
            <rFont val="ＭＳ Ｐゴシック"/>
            <family val="3"/>
          </rPr>
          <t xml:space="preserve">原則、単位に「一式」は使わず詳細を入力してください。別内訳がある場合のみ「一式」を使用してください。
</t>
        </r>
      </text>
    </comment>
    <comment ref="S19" authorId="0">
      <text>
        <r>
          <rPr>
            <b/>
            <sz val="9"/>
            <rFont val="MS P ゴシック"/>
            <family val="3"/>
          </rPr>
          <t>適格請求書発行事業者の場合は税率を必ず選択してください。
税率ごとに分けて記入願います。</t>
        </r>
      </text>
    </comment>
    <comment ref="G11" authorId="0">
      <text>
        <r>
          <rPr>
            <b/>
            <sz val="9"/>
            <rFont val="MS P ゴシック"/>
            <family val="3"/>
          </rPr>
          <t>前回までの出来高金額を入力してください。</t>
        </r>
      </text>
    </comment>
    <comment ref="X21" authorId="0">
      <text>
        <r>
          <rPr>
            <b/>
            <sz val="9"/>
            <rFont val="MS P ゴシック"/>
            <family val="3"/>
          </rPr>
          <t>金額は自動計算されますが「品名及び工事内容」の欄が空白だと表示されません。</t>
        </r>
      </text>
    </comment>
    <comment ref="V30" authorId="0">
      <text>
        <r>
          <rPr>
            <b/>
            <sz val="9"/>
            <rFont val="MS P ゴシック"/>
            <family val="3"/>
          </rPr>
          <t>消費税は切捨てで自動計算されます。
端数を調整する場合は調整額を入力してください。</t>
        </r>
      </text>
    </comment>
    <comment ref="V31" authorId="0">
      <text>
        <r>
          <rPr>
            <b/>
            <sz val="9"/>
            <rFont val="MS P ゴシック"/>
            <family val="3"/>
          </rPr>
          <t>消費税は切捨てで自動計算されます。
端数を調整する場合は数値を入力してください。</t>
        </r>
      </text>
    </comment>
    <comment ref="P8" authorId="0">
      <text>
        <r>
          <rPr>
            <b/>
            <sz val="9"/>
            <rFont val="MS P ゴシック"/>
            <family val="3"/>
          </rPr>
          <t>「T」から始まる適格請求書発行事業者の登録番号を入力してください。</t>
        </r>
      </text>
    </comment>
  </commentList>
</comments>
</file>

<file path=xl/comments4.xml><?xml version="1.0" encoding="utf-8"?>
<comments xmlns="http://schemas.openxmlformats.org/spreadsheetml/2006/main">
  <authors>
    <author>内田好孝</author>
    <author>keiri01k</author>
  </authors>
  <commentList>
    <comment ref="V3" authorId="0">
      <text>
        <r>
          <rPr>
            <b/>
            <sz val="9"/>
            <rFont val="MS P ゴシック"/>
            <family val="3"/>
          </rPr>
          <t xml:space="preserve">請求日を西暦で入力してください。
</t>
        </r>
      </text>
    </comment>
    <comment ref="A4" authorId="0">
      <text>
        <r>
          <rPr>
            <b/>
            <sz val="9"/>
            <rFont val="MS P ゴシック"/>
            <family val="3"/>
          </rPr>
          <t>部署名・担当者(注文者)名まで入力してください。</t>
        </r>
      </text>
    </comment>
    <comment ref="AA7" authorId="0">
      <text>
        <r>
          <rPr>
            <b/>
            <sz val="9"/>
            <rFont val="MS P ゴシック"/>
            <family val="3"/>
          </rPr>
          <t>印刷の上、押印願います。
押印されたお取引様請求書の添付がある場合、弊社指定請求書への押印は不要です。</t>
        </r>
      </text>
    </comment>
    <comment ref="G10" authorId="1">
      <text>
        <r>
          <rPr>
            <b/>
            <sz val="9"/>
            <rFont val="ＭＳ Ｐゴシック"/>
            <family val="3"/>
          </rPr>
          <t>一般取引の場合、入力は不要です。</t>
        </r>
      </text>
    </comment>
    <comment ref="S14" authorId="0">
      <text>
        <r>
          <rPr>
            <b/>
            <sz val="9"/>
            <rFont val="MS P ゴシック"/>
            <family val="3"/>
          </rPr>
          <t xml:space="preserve">口座種別を選択してください。
「当座」「普通」
</t>
        </r>
      </text>
    </comment>
    <comment ref="D16" authorId="0">
      <text>
        <r>
          <rPr>
            <b/>
            <sz val="9"/>
            <rFont val="MS P ゴシック"/>
            <family val="3"/>
          </rPr>
          <t>工事名をわかる範囲で入力してください。
また、請求は工事件名ごとに分けてください。</t>
        </r>
      </text>
    </comment>
    <comment ref="C19" authorId="0">
      <text>
        <r>
          <rPr>
            <b/>
            <sz val="9"/>
            <rFont val="MS P ゴシック"/>
            <family val="3"/>
          </rPr>
          <t>必須項目です。
入力がない場合、金額欄に数値が反映されません。</t>
        </r>
      </text>
    </comment>
    <comment ref="O19" authorId="1">
      <text>
        <r>
          <rPr>
            <b/>
            <sz val="9"/>
            <rFont val="ＭＳ Ｐゴシック"/>
            <family val="3"/>
          </rPr>
          <t xml:space="preserve">原則、単位に「一式」は使わず詳細を入力してください。別内訳がある場合のみ「一式」を使用してください。
</t>
        </r>
      </text>
    </comment>
    <comment ref="S19" authorId="0">
      <text>
        <r>
          <rPr>
            <b/>
            <sz val="9"/>
            <rFont val="MS P ゴシック"/>
            <family val="3"/>
          </rPr>
          <t>適格請求書発行事業者の場合は税率を必ず選択してください。
税率ごとに分けて記入願います。</t>
        </r>
      </text>
    </comment>
    <comment ref="X23" authorId="0">
      <text>
        <r>
          <rPr>
            <b/>
            <sz val="9"/>
            <rFont val="MS P ゴシック"/>
            <family val="3"/>
          </rPr>
          <t>金額は自動計算されますが「品名及び工事内容」の欄が空白だと表示されません。</t>
        </r>
      </text>
    </comment>
    <comment ref="V31" authorId="0">
      <text>
        <r>
          <rPr>
            <b/>
            <sz val="9"/>
            <rFont val="MS P ゴシック"/>
            <family val="3"/>
          </rPr>
          <t>消費税は切捨てで自動計算されます。
端数を調整する場合は調整額を入力してください。</t>
        </r>
      </text>
    </comment>
    <comment ref="V32" authorId="0">
      <text>
        <r>
          <rPr>
            <b/>
            <sz val="9"/>
            <rFont val="MS P ゴシック"/>
            <family val="3"/>
          </rPr>
          <t>消費税は切捨てで自動計算されます。
端数を調整する場合は数値を入力してください。</t>
        </r>
      </text>
    </comment>
    <comment ref="P8" authorId="0">
      <text>
        <r>
          <rPr>
            <b/>
            <sz val="9"/>
            <rFont val="MS P ゴシック"/>
            <family val="3"/>
          </rPr>
          <t>「T」から始まる適格請求書発行事業者の登録番号を入力してください。</t>
        </r>
        <r>
          <rPr>
            <sz val="9"/>
            <rFont val="MS P ゴシック"/>
            <family val="3"/>
          </rPr>
          <t xml:space="preserve">
</t>
        </r>
      </text>
    </comment>
  </commentList>
</comments>
</file>

<file path=xl/sharedStrings.xml><?xml version="1.0" encoding="utf-8"?>
<sst xmlns="http://schemas.openxmlformats.org/spreadsheetml/2006/main" count="242" uniqueCount="111">
  <si>
    <t>請　　求　　書</t>
  </si>
  <si>
    <t>京葉工管株式会社</t>
  </si>
  <si>
    <t>請求日</t>
  </si>
  <si>
    <t>土木部　○○</t>
  </si>
  <si>
    <t>請 求 者</t>
  </si>
  <si>
    <t>下記の通り請求いたします。</t>
  </si>
  <si>
    <t>住所</t>
  </si>
  <si>
    <t>〒</t>
  </si>
  <si>
    <t>261-0002</t>
  </si>
  <si>
    <t>本体金額</t>
  </si>
  <si>
    <t>千葉県千葉市美浜区新港999</t>
  </si>
  <si>
    <t>消費税額</t>
  </si>
  <si>
    <t>会社名</t>
  </si>
  <si>
    <t>請求金額</t>
  </si>
  <si>
    <t>電話</t>
  </si>
  <si>
    <t>FAX</t>
  </si>
  <si>
    <t>税抜契約工事金額</t>
  </si>
  <si>
    <t>振 込 先</t>
  </si>
  <si>
    <t>前回迄出来高金額</t>
  </si>
  <si>
    <t>銀行名</t>
  </si>
  <si>
    <t>みずほ銀行</t>
  </si>
  <si>
    <t>今月出来高金額</t>
  </si>
  <si>
    <t>支店名</t>
  </si>
  <si>
    <t>千葉支店</t>
  </si>
  <si>
    <t>残契約工事金額</t>
  </si>
  <si>
    <t>口座番号</t>
  </si>
  <si>
    <t>口座名義</t>
  </si>
  <si>
    <t>工事件名</t>
  </si>
  <si>
    <t>品　名　及　び　工　事　内　容</t>
  </si>
  <si>
    <t>ｍ</t>
  </si>
  <si>
    <t xml:space="preserve">消  　費  　税 </t>
  </si>
  <si>
    <t>合　　　　　　　　　計</t>
  </si>
  <si>
    <t>工事番号</t>
  </si>
  <si>
    <t>請求書受付</t>
  </si>
  <si>
    <t>伝票番号</t>
  </si>
  <si>
    <t>立替払</t>
  </si>
  <si>
    <t>業者名</t>
  </si>
  <si>
    <t>京葉払</t>
  </si>
  <si>
    <t>(ﾌﾘｶﾞﾅ)</t>
  </si>
  <si>
    <t>京葉工管使用欄</t>
  </si>
  <si>
    <t>個</t>
  </si>
  <si>
    <t>コーンバー</t>
  </si>
  <si>
    <t>本</t>
  </si>
  <si>
    <t>普通</t>
  </si>
  <si>
    <t>お取引先　　各位</t>
  </si>
  <si>
    <t>③弊社の担当者（注文者）名がおわかりでしたら、併せてご記入ください。</t>
  </si>
  <si>
    <t>５．その他</t>
  </si>
  <si>
    <t>ご提出期日及び支払期日は従来どおりでございます。</t>
  </si>
  <si>
    <t>ご不明な点がございましたら、下記宛ご連絡ください。</t>
  </si>
  <si>
    <t>京葉工管株式会社</t>
  </si>
  <si>
    <t>管理部</t>
  </si>
  <si>
    <t>２．提出部数</t>
  </si>
  <si>
    <t>３．ご注意頂きたい事項</t>
  </si>
  <si>
    <t>４．新様式の運用スケジュール</t>
  </si>
  <si>
    <t>指定請求書様式の取り扱いについて</t>
  </si>
  <si>
    <t>①弊社と注文書を交わしている場合は「記入説明(注文書契約用)」を参考に入力をお願いいたします。</t>
  </si>
  <si>
    <t>１．請求書作成について</t>
  </si>
  <si>
    <t>請求書作成については別シート「記入説明(注文書契約書)」「記入説明(一般)」をご参照ください。</t>
  </si>
  <si>
    <t>印</t>
  </si>
  <si>
    <t>請求書様式シートにて請求書を作成する際、　　　　　　色のセルに入力をしてください。</t>
  </si>
  <si>
    <t>　注文書を交わしていない一般取引の場合は「記入説明(一般用)」を参考にしてください。</t>
  </si>
  <si>
    <t>　　　ご提出　　 ･･･毎月末日〆、翌月営業日5日提出</t>
  </si>
  <si>
    <t>御中</t>
  </si>
  <si>
    <t>様</t>
  </si>
  <si>
    <t>　　　　　TEL 043-248-1477</t>
  </si>
  <si>
    <t>　京葉工管株式会社　管理部　経理G</t>
  </si>
  <si>
    <t>(施工業者様は1月施工分、納入業者様は1月納品分より)</t>
  </si>
  <si>
    <r>
      <t>提出部数は１部です。</t>
    </r>
    <r>
      <rPr>
        <sz val="10.5"/>
        <rFont val="ＭＳ Ｐゴシック"/>
        <family val="3"/>
      </rPr>
      <t>　</t>
    </r>
    <r>
      <rPr>
        <b/>
        <sz val="10.5"/>
        <rFont val="ＭＳ Ｐゴシック"/>
        <family val="3"/>
      </rPr>
      <t>印刷はモノクロで構いません。</t>
    </r>
  </si>
  <si>
    <t>④請求書は工事件名単位でご提出ください。</t>
  </si>
  <si>
    <t>　　　お支払い　 ･･･お振込 翌々月２０日、手形振出（一括決済含む） 翌々月２０日</t>
  </si>
  <si>
    <t>内容を記入しきれない場合は内訳書又は貴社請求書を添付してください。</t>
  </si>
  <si>
    <t>2021年1月締め分より新様式へお切替くださいますようご協力をお願い致します。</t>
  </si>
  <si>
    <t>②原則、印刷した弊社指定請求書に押印の上ご提出ください。</t>
  </si>
  <si>
    <t>端数調整</t>
  </si>
  <si>
    <t>　お取引様請求書の添付がある場合は弊社指定請求書へ押印は必要ありません。</t>
  </si>
  <si>
    <t>税抜</t>
  </si>
  <si>
    <t>税込</t>
  </si>
  <si>
    <t>相殺(税込)</t>
  </si>
  <si>
    <t>対象外</t>
  </si>
  <si>
    <t>金額</t>
  </si>
  <si>
    <t>単価</t>
  </si>
  <si>
    <t>月日</t>
  </si>
  <si>
    <t>数量</t>
  </si>
  <si>
    <t>単位</t>
  </si>
  <si>
    <t>○○建設株式会社</t>
  </si>
  <si>
    <t>043-999-9999</t>
  </si>
  <si>
    <t>043-888-8888</t>
  </si>
  <si>
    <t>ﾏﾙﾏﾙｹﾝｾﾂｶﾌﾞｼｷｶﾞｲｼｬ</t>
  </si>
  <si>
    <t>千葉市美浜区新港99配水工事</t>
  </si>
  <si>
    <t>L型側溝据付工</t>
  </si>
  <si>
    <t>U型側溝据付工</t>
  </si>
  <si>
    <t>交通費立替</t>
  </si>
  <si>
    <t>式</t>
  </si>
  <si>
    <t>税率</t>
  </si>
  <si>
    <t>現場写真用黒板（800）</t>
  </si>
  <si>
    <t>スチールテープ（50m）</t>
  </si>
  <si>
    <t>カラーコーン</t>
  </si>
  <si>
    <t>午前の紅茶（300ml）</t>
  </si>
  <si>
    <t>ケース</t>
  </si>
  <si>
    <t>）</t>
  </si>
  <si>
    <t>）</t>
  </si>
  <si>
    <t>（対象小計</t>
  </si>
  <si>
    <t>本 　　 体 　 　計</t>
  </si>
  <si>
    <t>合　　　　　　　計</t>
  </si>
  <si>
    <t>総出来高金額</t>
  </si>
  <si>
    <t>登録番号</t>
  </si>
  <si>
    <t>登録番号</t>
  </si>
  <si>
    <t>T1234567890123</t>
  </si>
  <si>
    <t>2023/3/10訂正</t>
  </si>
  <si>
    <t>適格請求書への対応をいたしました。御社の「T」で始まる適格請求書発行事業者番号を入力してください。</t>
  </si>
  <si>
    <t>また、課税業者として登録をしていない場合は税率「対象外」を選択し入力をお願いいたします。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</si>
</sst>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DBNum3]0"/>
    <numFmt numFmtId="179" formatCode="0.0%"/>
    <numFmt numFmtId="180" formatCode="#,##0.00_ "/>
    <numFmt numFmtId="181" formatCode="###\ ###\ ###\ ###\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2">
    <font>
      <sz val="11"/>
      <name val="ＭＳ Ｐゴシック"/>
      <family val="3"/>
    </font>
    <font>
      <sz val="11"/>
      <color indexed="8"/>
      <name val="游ゴシック"/>
      <family val="3"/>
    </font>
    <font>
      <b/>
      <sz val="22"/>
      <name val="ＭＳ 明朝"/>
      <family val="1"/>
    </font>
    <font>
      <sz val="6"/>
      <name val="ＭＳ Ｐゴシック"/>
      <family val="3"/>
    </font>
    <font>
      <sz val="11"/>
      <name val="ＭＳ 明朝"/>
      <family val="1"/>
    </font>
    <font>
      <sz val="16"/>
      <name val="ＭＳ 明朝"/>
      <family val="1"/>
    </font>
    <font>
      <sz val="12"/>
      <name val="ＭＳ 明朝"/>
      <family val="1"/>
    </font>
    <font>
      <sz val="8"/>
      <name val="ＭＳ 明朝"/>
      <family val="1"/>
    </font>
    <font>
      <sz val="14"/>
      <name val="ＭＳ 明朝"/>
      <family val="1"/>
    </font>
    <font>
      <b/>
      <sz val="20"/>
      <name val="ＭＳ 明朝"/>
      <family val="1"/>
    </font>
    <font>
      <b/>
      <sz val="14"/>
      <name val="ＭＳ 明朝"/>
      <family val="1"/>
    </font>
    <font>
      <sz val="20"/>
      <name val="ＭＳ 明朝"/>
      <family val="1"/>
    </font>
    <font>
      <sz val="10"/>
      <name val="ＭＳ 明朝"/>
      <family val="1"/>
    </font>
    <font>
      <b/>
      <sz val="9"/>
      <name val="ＭＳ Ｐゴシック"/>
      <family val="3"/>
    </font>
    <font>
      <b/>
      <sz val="9"/>
      <name val="MS P ゴシック"/>
      <family val="3"/>
    </font>
    <font>
      <sz val="10.5"/>
      <name val="ＭＳ Ｐゴシック"/>
      <family val="3"/>
    </font>
    <font>
      <b/>
      <sz val="12"/>
      <name val="ＭＳ Ｐゴシック"/>
      <family val="3"/>
    </font>
    <font>
      <b/>
      <sz val="11"/>
      <name val="ＭＳ Ｐゴシック"/>
      <family val="3"/>
    </font>
    <font>
      <b/>
      <sz val="10.5"/>
      <name val="ＭＳ Ｐゴシック"/>
      <family val="3"/>
    </font>
    <font>
      <b/>
      <sz val="11"/>
      <name val="ＭＳ 明朝"/>
      <family val="1"/>
    </font>
    <font>
      <b/>
      <u val="single"/>
      <sz val="22"/>
      <name val="ＭＳ 明朝"/>
      <family val="1"/>
    </font>
    <font>
      <u val="single"/>
      <sz val="11"/>
      <name val="ＭＳ 明朝"/>
      <family val="1"/>
    </font>
    <font>
      <sz val="9"/>
      <name val="MS P ゴシック"/>
      <family val="3"/>
    </font>
    <font>
      <b/>
      <sz val="12"/>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10"/>
      <name val="ＭＳ 明朝"/>
      <family val="1"/>
    </font>
    <font>
      <sz val="11"/>
      <color indexed="55"/>
      <name val="ＭＳ 明朝"/>
      <family val="1"/>
    </font>
    <font>
      <b/>
      <sz val="11"/>
      <color indexed="10"/>
      <name val="游ゴシック"/>
      <family val="3"/>
    </font>
    <font>
      <b/>
      <sz val="11"/>
      <color indexed="10"/>
      <name val="ＭＳ 明朝"/>
      <family val="1"/>
    </font>
    <font>
      <sz val="9"/>
      <name val="Meiryo UI"/>
      <family val="3"/>
    </font>
    <font>
      <b/>
      <sz val="14"/>
      <color indexed="10"/>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theme="0" tint="-0.3499799966812134"/>
      <name val="ＭＳ 明朝"/>
      <family val="1"/>
    </font>
    <font>
      <b/>
      <sz val="11"/>
      <color rgb="FFFF0000"/>
      <name val="Calibri"/>
      <family val="3"/>
    </font>
    <font>
      <b/>
      <sz val="11"/>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hair"/>
    </border>
    <border>
      <left style="thin"/>
      <right/>
      <top style="hair"/>
      <bottom style="hair"/>
    </border>
    <border>
      <left/>
      <right/>
      <top style="hair"/>
      <bottom style="hair"/>
    </border>
    <border>
      <left/>
      <right/>
      <top style="thin"/>
      <bottom style="hair"/>
    </border>
    <border>
      <left style="thin"/>
      <right style="hair"/>
      <top style="hair"/>
      <bottom style="hair"/>
    </border>
    <border>
      <left style="hair"/>
      <right style="hair"/>
      <top style="hair"/>
      <bottom style="hair"/>
    </border>
    <border>
      <left/>
      <right style="thin"/>
      <top style="hair"/>
      <bottom style="hair"/>
    </border>
    <border>
      <left style="hair"/>
      <right>
        <color indexed="63"/>
      </right>
      <top style="hair"/>
      <bottom>
        <color indexed="63"/>
      </bottom>
    </border>
    <border>
      <left style="hair"/>
      <right/>
      <top style="hair"/>
      <bottom style="thin"/>
    </border>
    <border>
      <left style="thin"/>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hair"/>
      <top style="hair"/>
      <bottom style="thin"/>
    </border>
    <border>
      <left style="hair"/>
      <right/>
      <top style="hair"/>
      <bottom style="hair"/>
    </border>
    <border>
      <left/>
      <right style="hair"/>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top/>
      <bottom style="hair"/>
    </border>
    <border>
      <left/>
      <right/>
      <top/>
      <bottom style="hair"/>
    </border>
    <border>
      <left/>
      <right style="hair"/>
      <top/>
      <bottom style="hair"/>
    </border>
    <border>
      <left/>
      <right style="hair"/>
      <top style="hair"/>
      <bottom style="hair"/>
    </border>
    <border>
      <left style="thin"/>
      <right style="hair"/>
      <top style="thin"/>
      <bottom style="hair"/>
    </border>
    <border>
      <left style="hair"/>
      <right style="hair"/>
      <top style="thin"/>
      <bottom style="hair"/>
    </border>
    <border>
      <left style="hair"/>
      <right style="thin"/>
      <top style="hair"/>
      <bottom style="hair"/>
    </border>
    <border>
      <left style="thin"/>
      <right/>
      <top style="thin"/>
      <bottom style="thin"/>
    </border>
    <border>
      <left/>
      <right/>
      <top style="thin"/>
      <bottom style="thin"/>
    </border>
    <border>
      <left/>
      <right style="thin"/>
      <top style="thin"/>
      <bottom style="thin"/>
    </border>
    <border>
      <left/>
      <right/>
      <top/>
      <bottom style="thin"/>
    </border>
    <border>
      <left style="hair"/>
      <right style="thin"/>
      <top style="thin"/>
      <bottom style="hair"/>
    </border>
    <border>
      <left>
        <color indexed="63"/>
      </left>
      <right>
        <color indexed="63"/>
      </right>
      <top style="thin"/>
      <bottom>
        <color indexed="63"/>
      </bottom>
    </border>
    <border>
      <left style="hair"/>
      <right style="hair"/>
      <top style="hair"/>
      <bottom style="thin"/>
    </border>
    <border>
      <left style="hair"/>
      <right style="thin"/>
      <top style="hair"/>
      <bottom style="thin"/>
    </border>
    <border>
      <left style="thin"/>
      <right/>
      <top style="hair"/>
      <bottom/>
    </border>
    <border>
      <left/>
      <right/>
      <top style="hair"/>
      <bottom/>
    </border>
    <border>
      <left/>
      <right style="hair"/>
      <top style="hair"/>
      <bottom/>
    </border>
    <border>
      <left style="thin"/>
      <right/>
      <top/>
      <bottom style="thin"/>
    </border>
    <border>
      <left/>
      <right style="hair"/>
      <top/>
      <bottom style="thin"/>
    </border>
    <border>
      <left style="thin"/>
      <right>
        <color indexed="63"/>
      </right>
      <top style="thin"/>
      <bottom>
        <color indexed="63"/>
      </bottom>
    </border>
    <border>
      <left style="thin"/>
      <right>
        <color indexed="63"/>
      </right>
      <top>
        <color indexed="63"/>
      </top>
      <bottom>
        <color indexed="63"/>
      </bottom>
    </border>
    <border>
      <left style="thin"/>
      <right style="hair"/>
      <top/>
      <bottom style="hair"/>
    </border>
    <border>
      <left style="thin"/>
      <right style="hair"/>
      <top style="hair"/>
      <bottom>
        <color indexed="63"/>
      </bottom>
    </border>
    <border>
      <left style="thin"/>
      <right style="hair"/>
      <top style="hair"/>
      <bottom style="thin"/>
    </border>
    <border>
      <left style="hair"/>
      <right style="thin"/>
      <top style="thin"/>
      <bottom style="thin"/>
    </border>
    <border>
      <left style="thin"/>
      <right/>
      <top/>
      <bottom style="hair"/>
    </border>
    <border>
      <left/>
      <right style="thin"/>
      <top style="hair"/>
      <bottom>
        <color indexed="63"/>
      </bottom>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right style="thin"/>
      <top/>
      <bottom style="thin"/>
    </border>
    <border>
      <left style="hair"/>
      <right style="hair"/>
      <top style="hair"/>
      <bottom>
        <color indexed="63"/>
      </bottom>
    </border>
    <border>
      <left style="hair"/>
      <right style="hair"/>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252">
    <xf numFmtId="0" fontId="0" fillId="0" borderId="0" xfId="0" applyAlignment="1">
      <alignment vertical="center"/>
    </xf>
    <xf numFmtId="0" fontId="4" fillId="33" borderId="0" xfId="0" applyFont="1" applyFill="1" applyAlignment="1">
      <alignment vertical="center"/>
    </xf>
    <xf numFmtId="0" fontId="5" fillId="33" borderId="0" xfId="0" applyFont="1" applyFill="1" applyAlignment="1">
      <alignment/>
    </xf>
    <xf numFmtId="0" fontId="4" fillId="33" borderId="0" xfId="0" applyFont="1" applyFill="1" applyAlignment="1">
      <alignment/>
    </xf>
    <xf numFmtId="177" fontId="4" fillId="33" borderId="0" xfId="0" applyNumberFormat="1" applyFont="1" applyFill="1" applyAlignment="1">
      <alignment/>
    </xf>
    <xf numFmtId="0" fontId="7" fillId="33" borderId="0" xfId="0" applyFont="1" applyFill="1" applyAlignment="1">
      <alignment vertical="top"/>
    </xf>
    <xf numFmtId="0" fontId="4" fillId="33" borderId="10" xfId="0" applyFont="1" applyFill="1" applyBorder="1" applyAlignment="1">
      <alignment horizontal="right" vertical="center"/>
    </xf>
    <xf numFmtId="0" fontId="11" fillId="33" borderId="0" xfId="0" applyFont="1" applyFill="1" applyAlignment="1">
      <alignment vertical="center"/>
    </xf>
    <xf numFmtId="0" fontId="67" fillId="33" borderId="0" xfId="0" applyFont="1" applyFill="1" applyAlignment="1">
      <alignment horizontal="distributed" vertical="center"/>
    </xf>
    <xf numFmtId="3" fontId="2" fillId="33" borderId="0" xfId="0" applyNumberFormat="1" applyFont="1" applyFill="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12" borderId="14" xfId="0" applyFont="1" applyFill="1" applyBorder="1" applyAlignment="1" applyProtection="1">
      <alignment horizontal="center" vertical="center"/>
      <protection locked="0"/>
    </xf>
    <xf numFmtId="0" fontId="4" fillId="12" borderId="15" xfId="0" applyFont="1" applyFill="1" applyBorder="1" applyAlignment="1" applyProtection="1">
      <alignment horizontal="center" vertical="center"/>
      <protection locked="0"/>
    </xf>
    <xf numFmtId="0" fontId="0" fillId="33" borderId="0" xfId="61" applyFont="1" applyFill="1">
      <alignment/>
      <protection/>
    </xf>
    <xf numFmtId="14" fontId="15" fillId="33" borderId="0" xfId="61" applyNumberFormat="1" applyFont="1" applyFill="1" applyAlignment="1">
      <alignment horizontal="right"/>
      <protection/>
    </xf>
    <xf numFmtId="0" fontId="15" fillId="33" borderId="0" xfId="61" applyFont="1" applyFill="1" applyAlignment="1">
      <alignment horizontal="justify"/>
      <protection/>
    </xf>
    <xf numFmtId="0" fontId="16" fillId="33" borderId="0" xfId="61" applyFont="1" applyFill="1" applyAlignment="1">
      <alignment horizontal="center"/>
      <protection/>
    </xf>
    <xf numFmtId="0" fontId="15" fillId="33" borderId="0" xfId="61" applyFont="1" applyFill="1" applyAlignment="1">
      <alignment horizontal="right"/>
      <protection/>
    </xf>
    <xf numFmtId="0" fontId="17" fillId="33" borderId="0" xfId="61" applyFont="1" applyFill="1" applyAlignment="1">
      <alignment horizontal="justify"/>
      <protection/>
    </xf>
    <xf numFmtId="0" fontId="18" fillId="33" borderId="0" xfId="61" applyFont="1" applyFill="1">
      <alignment/>
      <protection/>
    </xf>
    <xf numFmtId="0" fontId="15" fillId="33" borderId="0" xfId="61" applyFont="1" applyFill="1" applyAlignment="1">
      <alignment horizontal="justify" wrapText="1"/>
      <protection/>
    </xf>
    <xf numFmtId="0" fontId="16" fillId="33" borderId="0" xfId="61" applyFont="1" applyFill="1" applyAlignment="1">
      <alignment horizontal="justify"/>
      <protection/>
    </xf>
    <xf numFmtId="0" fontId="15" fillId="33" borderId="0" xfId="61" applyFont="1" applyFill="1">
      <alignment/>
      <protection/>
    </xf>
    <xf numFmtId="0" fontId="0" fillId="33" borderId="0" xfId="61" applyFont="1" applyFill="1" applyAlignment="1">
      <alignment vertical="top"/>
      <protection/>
    </xf>
    <xf numFmtId="0" fontId="0" fillId="33" borderId="0" xfId="61" applyFont="1" applyFill="1">
      <alignment/>
      <protection/>
    </xf>
    <xf numFmtId="0" fontId="18" fillId="33" borderId="0" xfId="61" applyFont="1" applyFill="1" applyAlignment="1">
      <alignment vertical="top" wrapText="1"/>
      <protection/>
    </xf>
    <xf numFmtId="0" fontId="0" fillId="34" borderId="0" xfId="61" applyFont="1" applyFill="1">
      <alignment/>
      <protection/>
    </xf>
    <xf numFmtId="0" fontId="15" fillId="33" borderId="0" xfId="61" applyFont="1" applyFill="1" applyAlignment="1">
      <alignment/>
      <protection/>
    </xf>
    <xf numFmtId="0" fontId="0" fillId="33" borderId="0" xfId="61" applyFont="1" applyFill="1">
      <alignment/>
      <protection/>
    </xf>
    <xf numFmtId="0" fontId="0" fillId="34" borderId="0" xfId="61" applyFont="1" applyFill="1">
      <alignment/>
      <protection/>
    </xf>
    <xf numFmtId="0" fontId="68" fillId="33" borderId="16" xfId="0" applyFont="1" applyFill="1" applyBorder="1" applyAlignment="1" applyProtection="1">
      <alignment vertical="center" shrinkToFit="1"/>
      <protection/>
    </xf>
    <xf numFmtId="0" fontId="0" fillId="33" borderId="0" xfId="0" applyFill="1" applyAlignment="1">
      <alignment vertical="center"/>
    </xf>
    <xf numFmtId="0" fontId="2" fillId="33" borderId="0" xfId="0" applyFont="1" applyFill="1" applyAlignment="1">
      <alignment horizontal="center" vertical="center"/>
    </xf>
    <xf numFmtId="0" fontId="4" fillId="33" borderId="0" xfId="0" applyFont="1" applyFill="1" applyAlignment="1">
      <alignment horizontal="center" vertical="center"/>
    </xf>
    <xf numFmtId="0" fontId="4" fillId="12" borderId="12" xfId="0" applyFont="1" applyFill="1" applyBorder="1" applyAlignment="1" applyProtection="1">
      <alignment horizontal="center" vertical="center"/>
      <protection locked="0"/>
    </xf>
    <xf numFmtId="180" fontId="4" fillId="33" borderId="12" xfId="0" applyNumberFormat="1" applyFont="1" applyFill="1" applyBorder="1" applyAlignment="1">
      <alignment vertical="center" shrinkToFit="1"/>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69" fillId="33" borderId="0" xfId="0" applyFont="1" applyFill="1" applyAlignment="1">
      <alignment vertical="center"/>
    </xf>
    <xf numFmtId="0" fontId="70" fillId="33" borderId="0" xfId="0" applyFont="1" applyFill="1" applyAlignment="1">
      <alignment vertical="center"/>
    </xf>
    <xf numFmtId="0" fontId="8" fillId="33" borderId="19" xfId="0" applyFont="1" applyFill="1" applyBorder="1" applyAlignment="1">
      <alignment horizontal="distributed" vertical="center"/>
    </xf>
    <xf numFmtId="0" fontId="8" fillId="33" borderId="13"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12" xfId="0" applyFont="1" applyFill="1" applyBorder="1" applyAlignment="1">
      <alignment horizontal="distributed" vertical="center"/>
    </xf>
    <xf numFmtId="0" fontId="8" fillId="33" borderId="16" xfId="0" applyFont="1" applyFill="1" applyBorder="1" applyAlignment="1">
      <alignment horizontal="distributed" vertical="center"/>
    </xf>
    <xf numFmtId="0" fontId="10" fillId="33" borderId="21" xfId="0" applyFont="1" applyFill="1" applyBorder="1" applyAlignment="1">
      <alignment horizontal="distributed" vertical="center"/>
    </xf>
    <xf numFmtId="0" fontId="10" fillId="33" borderId="22" xfId="0" applyFont="1" applyFill="1" applyBorder="1" applyAlignment="1">
      <alignment horizontal="distributed" vertical="center"/>
    </xf>
    <xf numFmtId="0" fontId="10" fillId="33" borderId="23" xfId="0" applyFont="1" applyFill="1" applyBorder="1" applyAlignment="1">
      <alignment horizontal="distributed" vertical="center"/>
    </xf>
    <xf numFmtId="0" fontId="4" fillId="12" borderId="22" xfId="0" applyFont="1" applyFill="1" applyBorder="1" applyAlignment="1" applyProtection="1">
      <alignment horizontal="center" vertical="center"/>
      <protection locked="0"/>
    </xf>
    <xf numFmtId="0" fontId="4" fillId="12" borderId="23" xfId="0" applyFont="1" applyFill="1" applyBorder="1" applyAlignment="1" applyProtection="1">
      <alignment horizontal="center" vertical="center"/>
      <protection locked="0"/>
    </xf>
    <xf numFmtId="0" fontId="4" fillId="12" borderId="18" xfId="0" applyFont="1" applyFill="1" applyBorder="1" applyAlignment="1" applyProtection="1">
      <alignment horizontal="center" vertical="center"/>
      <protection locked="0"/>
    </xf>
    <xf numFmtId="181" fontId="9" fillId="33" borderId="11" xfId="0" applyNumberFormat="1" applyFont="1" applyFill="1" applyBorder="1" applyAlignment="1">
      <alignment horizontal="right" vertical="center"/>
    </xf>
    <xf numFmtId="181" fontId="9" fillId="33" borderId="12" xfId="0" applyNumberFormat="1" applyFont="1" applyFill="1" applyBorder="1" applyAlignment="1">
      <alignment horizontal="right" vertical="center"/>
    </xf>
    <xf numFmtId="181" fontId="9" fillId="33" borderId="16" xfId="0" applyNumberFormat="1" applyFont="1" applyFill="1" applyBorder="1" applyAlignment="1">
      <alignment horizontal="right" vertical="center"/>
    </xf>
    <xf numFmtId="181" fontId="9" fillId="12" borderId="11" xfId="0" applyNumberFormat="1" applyFont="1" applyFill="1" applyBorder="1" applyAlignment="1" applyProtection="1">
      <alignment horizontal="right" vertical="center"/>
      <protection locked="0"/>
    </xf>
    <xf numFmtId="181" fontId="9" fillId="12" borderId="12" xfId="0" applyNumberFormat="1" applyFont="1" applyFill="1" applyBorder="1" applyAlignment="1" applyProtection="1">
      <alignment horizontal="right" vertical="center"/>
      <protection locked="0"/>
    </xf>
    <xf numFmtId="181" fontId="9" fillId="12" borderId="16" xfId="0" applyNumberFormat="1" applyFont="1" applyFill="1" applyBorder="1" applyAlignment="1" applyProtection="1">
      <alignment horizontal="right" vertical="center"/>
      <protection locked="0"/>
    </xf>
    <xf numFmtId="0" fontId="19" fillId="33" borderId="14" xfId="0" applyFont="1" applyFill="1" applyBorder="1" applyAlignment="1">
      <alignment horizontal="distributed" vertical="center"/>
    </xf>
    <xf numFmtId="0" fontId="19" fillId="33" borderId="15" xfId="0" applyFont="1" applyFill="1" applyBorder="1" applyAlignment="1">
      <alignment horizontal="distributed" vertical="center"/>
    </xf>
    <xf numFmtId="0" fontId="4" fillId="33" borderId="21" xfId="0" applyFont="1" applyFill="1" applyBorder="1" applyAlignment="1">
      <alignment horizontal="distributed" vertical="center"/>
    </xf>
    <xf numFmtId="0" fontId="4" fillId="33" borderId="24" xfId="0" applyFont="1" applyFill="1" applyBorder="1" applyAlignment="1">
      <alignment horizontal="distributed" vertical="center"/>
    </xf>
    <xf numFmtId="0" fontId="19" fillId="12" borderId="25" xfId="0" applyFont="1" applyFill="1" applyBorder="1" applyAlignment="1" applyProtection="1">
      <alignment vertical="center" shrinkToFit="1"/>
      <protection locked="0"/>
    </xf>
    <xf numFmtId="0" fontId="19" fillId="12" borderId="12" xfId="0" applyFont="1" applyFill="1" applyBorder="1" applyAlignment="1" applyProtection="1">
      <alignment vertical="center" shrinkToFit="1"/>
      <protection locked="0"/>
    </xf>
    <xf numFmtId="181" fontId="9" fillId="33" borderId="21" xfId="0" applyNumberFormat="1" applyFont="1" applyFill="1" applyBorder="1" applyAlignment="1">
      <alignment horizontal="right" vertical="center"/>
    </xf>
    <xf numFmtId="181" fontId="9" fillId="33" borderId="22" xfId="0" applyNumberFormat="1" applyFont="1" applyFill="1" applyBorder="1" applyAlignment="1">
      <alignment horizontal="right" vertical="center"/>
    </xf>
    <xf numFmtId="181" fontId="9" fillId="33" borderId="23" xfId="0" applyNumberFormat="1" applyFont="1" applyFill="1" applyBorder="1" applyAlignment="1">
      <alignment horizontal="right" vertical="center"/>
    </xf>
    <xf numFmtId="181" fontId="9" fillId="0" borderId="13" xfId="49" applyNumberFormat="1" applyFont="1" applyFill="1" applyBorder="1" applyAlignment="1">
      <alignment horizontal="right" vertical="center"/>
    </xf>
    <xf numFmtId="181" fontId="9" fillId="0" borderId="20" xfId="49" applyNumberFormat="1" applyFont="1" applyFill="1" applyBorder="1" applyAlignment="1">
      <alignment horizontal="right" vertical="center"/>
    </xf>
    <xf numFmtId="38" fontId="4" fillId="33" borderId="25" xfId="49" applyFont="1" applyFill="1" applyBorder="1" applyAlignment="1">
      <alignment horizontal="center" vertical="center"/>
    </xf>
    <xf numFmtId="38" fontId="4" fillId="33" borderId="12" xfId="49" applyFont="1" applyFill="1" applyBorder="1" applyAlignment="1">
      <alignment horizontal="center" vertical="center"/>
    </xf>
    <xf numFmtId="38" fontId="4" fillId="33" borderId="16" xfId="49" applyFont="1" applyFill="1" applyBorder="1" applyAlignment="1">
      <alignment horizontal="center" vertical="center"/>
    </xf>
    <xf numFmtId="0" fontId="4" fillId="33" borderId="19" xfId="0" applyFont="1" applyFill="1" applyBorder="1" applyAlignment="1">
      <alignment horizontal="distributed" vertical="center"/>
    </xf>
    <xf numFmtId="0" fontId="4" fillId="33" borderId="26" xfId="0" applyFont="1" applyFill="1" applyBorder="1" applyAlignment="1">
      <alignment horizontal="distributed"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distributed" vertical="center"/>
    </xf>
    <xf numFmtId="0" fontId="4" fillId="33" borderId="28" xfId="0" applyFont="1" applyFill="1" applyBorder="1" applyAlignment="1">
      <alignment horizontal="distributed" vertical="center"/>
    </xf>
    <xf numFmtId="0" fontId="4" fillId="33" borderId="29" xfId="0" applyFont="1" applyFill="1" applyBorder="1" applyAlignment="1">
      <alignment horizontal="distributed" vertical="center"/>
    </xf>
    <xf numFmtId="0" fontId="4" fillId="12" borderId="30" xfId="0" applyFont="1" applyFill="1" applyBorder="1" applyAlignment="1" applyProtection="1">
      <alignment vertical="center" shrinkToFit="1"/>
      <protection locked="0"/>
    </xf>
    <xf numFmtId="0" fontId="4" fillId="12" borderId="31" xfId="0" applyFont="1" applyFill="1" applyBorder="1" applyAlignment="1" applyProtection="1">
      <alignment vertical="center" shrinkToFit="1"/>
      <protection locked="0"/>
    </xf>
    <xf numFmtId="0" fontId="4" fillId="12" borderId="32" xfId="0" applyFont="1" applyFill="1" applyBorder="1" applyAlignment="1" applyProtection="1">
      <alignment vertical="center" shrinkToFit="1"/>
      <protection locked="0"/>
    </xf>
    <xf numFmtId="181" fontId="9" fillId="12" borderId="19" xfId="0" applyNumberFormat="1" applyFont="1" applyFill="1" applyBorder="1" applyAlignment="1" applyProtection="1">
      <alignment horizontal="right" vertical="center"/>
      <protection locked="0"/>
    </xf>
    <xf numFmtId="181" fontId="9" fillId="12" borderId="13" xfId="0" applyNumberFormat="1" applyFont="1" applyFill="1" applyBorder="1" applyAlignment="1" applyProtection="1">
      <alignment horizontal="right" vertical="center"/>
      <protection locked="0"/>
    </xf>
    <xf numFmtId="181" fontId="9" fillId="12" borderId="20" xfId="0" applyNumberFormat="1" applyFont="1" applyFill="1" applyBorder="1" applyAlignment="1" applyProtection="1">
      <alignment horizontal="right" vertical="center"/>
      <protection locked="0"/>
    </xf>
    <xf numFmtId="0" fontId="4" fillId="12" borderId="15" xfId="0" applyNumberFormat="1" applyFont="1" applyFill="1" applyBorder="1" applyAlignment="1" applyProtection="1">
      <alignment horizontal="right" vertical="center" shrinkToFit="1"/>
      <protection locked="0"/>
    </xf>
    <xf numFmtId="3" fontId="4" fillId="12" borderId="25" xfId="0" applyNumberFormat="1" applyFont="1" applyFill="1" applyBorder="1" applyAlignment="1" applyProtection="1">
      <alignment vertical="center" shrinkToFit="1"/>
      <protection locked="0"/>
    </xf>
    <xf numFmtId="3" fontId="4" fillId="12" borderId="12" xfId="0" applyNumberFormat="1" applyFont="1" applyFill="1" applyBorder="1" applyAlignment="1" applyProtection="1">
      <alignment vertical="center" shrinkToFit="1"/>
      <protection locked="0"/>
    </xf>
    <xf numFmtId="3" fontId="4" fillId="12" borderId="33" xfId="0" applyNumberFormat="1" applyFont="1" applyFill="1" applyBorder="1" applyAlignment="1" applyProtection="1">
      <alignment vertical="center" shrinkToFit="1"/>
      <protection locked="0"/>
    </xf>
    <xf numFmtId="0" fontId="4" fillId="33" borderId="13" xfId="0" applyFont="1" applyFill="1" applyBorder="1" applyAlignment="1">
      <alignment horizontal="distributed" vertical="center"/>
    </xf>
    <xf numFmtId="0" fontId="4" fillId="33" borderId="20"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21" xfId="0" applyFont="1" applyFill="1" applyBorder="1" applyAlignment="1">
      <alignment horizontal="distributed" vertical="center"/>
    </xf>
    <xf numFmtId="0" fontId="4" fillId="33" borderId="22" xfId="0" applyFont="1" applyFill="1" applyBorder="1" applyAlignment="1">
      <alignment horizontal="distributed" vertical="center"/>
    </xf>
    <xf numFmtId="0" fontId="4" fillId="33" borderId="23" xfId="0" applyFont="1" applyFill="1" applyBorder="1" applyAlignment="1">
      <alignment horizontal="distributed" vertical="center"/>
    </xf>
    <xf numFmtId="9" fontId="4" fillId="12" borderId="25" xfId="42" applyFont="1" applyFill="1" applyBorder="1" applyAlignment="1" applyProtection="1">
      <alignment horizontal="center" vertical="center" shrinkToFit="1"/>
      <protection locked="0"/>
    </xf>
    <xf numFmtId="9" fontId="4" fillId="12" borderId="33" xfId="42" applyFont="1" applyFill="1" applyBorder="1" applyAlignment="1" applyProtection="1">
      <alignment horizontal="center" vertical="center" shrinkToFit="1"/>
      <protection locked="0"/>
    </xf>
    <xf numFmtId="0" fontId="4" fillId="33" borderId="0" xfId="0" applyFont="1" applyFill="1" applyBorder="1" applyAlignment="1">
      <alignment vertical="center"/>
    </xf>
    <xf numFmtId="0" fontId="4" fillId="33" borderId="34" xfId="0" applyFont="1" applyFill="1" applyBorder="1" applyAlignment="1">
      <alignment horizontal="distributed" vertical="center"/>
    </xf>
    <xf numFmtId="0" fontId="4" fillId="33" borderId="35" xfId="0" applyFont="1" applyFill="1" applyBorder="1" applyAlignment="1">
      <alignment horizontal="distributed" vertical="center"/>
    </xf>
    <xf numFmtId="0" fontId="4" fillId="33" borderId="14"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12" borderId="13" xfId="0" applyFont="1" applyFill="1" applyBorder="1" applyAlignment="1" applyProtection="1">
      <alignment horizontal="center" vertical="center"/>
      <protection locked="0"/>
    </xf>
    <xf numFmtId="0" fontId="4" fillId="12" borderId="20" xfId="0" applyFont="1" applyFill="1" applyBorder="1" applyAlignment="1" applyProtection="1">
      <alignment horizontal="center" vertical="center"/>
      <protection locked="0"/>
    </xf>
    <xf numFmtId="0" fontId="4" fillId="12" borderId="15" xfId="0" applyFont="1" applyFill="1" applyBorder="1" applyAlignment="1" applyProtection="1">
      <alignment vertical="center" shrinkToFit="1"/>
      <protection locked="0"/>
    </xf>
    <xf numFmtId="0" fontId="4" fillId="12" borderId="36" xfId="0" applyFont="1" applyFill="1" applyBorder="1" applyAlignment="1" applyProtection="1">
      <alignment vertical="center" shrinkToFit="1"/>
      <protection locked="0"/>
    </xf>
    <xf numFmtId="0" fontId="4" fillId="12" borderId="37" xfId="0" applyFont="1" applyFill="1" applyBorder="1" applyAlignment="1" applyProtection="1">
      <alignment horizontal="center" vertical="center" shrinkToFit="1"/>
      <protection locked="0"/>
    </xf>
    <xf numFmtId="0" fontId="4" fillId="12" borderId="38" xfId="0" applyFont="1" applyFill="1" applyBorder="1" applyAlignment="1" applyProtection="1">
      <alignment horizontal="center" vertical="center" shrinkToFit="1"/>
      <protection locked="0"/>
    </xf>
    <xf numFmtId="0" fontId="4" fillId="12" borderId="39" xfId="0" applyFont="1" applyFill="1" applyBorder="1" applyAlignment="1" applyProtection="1">
      <alignment horizontal="center" vertical="center" shrinkToFit="1"/>
      <protection locked="0"/>
    </xf>
    <xf numFmtId="0" fontId="4" fillId="33" borderId="0" xfId="0" applyFont="1" applyFill="1" applyAlignment="1">
      <alignment horizontal="left"/>
    </xf>
    <xf numFmtId="0" fontId="20" fillId="33" borderId="0" xfId="0" applyFont="1" applyFill="1" applyAlignment="1">
      <alignment horizontal="center" vertical="center"/>
    </xf>
    <xf numFmtId="0" fontId="21" fillId="33" borderId="0" xfId="0" applyFont="1" applyFill="1" applyAlignment="1">
      <alignment horizontal="center" vertical="center"/>
    </xf>
    <xf numFmtId="0" fontId="4" fillId="33" borderId="0" xfId="0" applyFont="1" applyFill="1" applyAlignment="1">
      <alignment horizontal="right"/>
    </xf>
    <xf numFmtId="176" fontId="4" fillId="12" borderId="40" xfId="0" applyNumberFormat="1" applyFont="1" applyFill="1" applyBorder="1" applyAlignment="1" applyProtection="1">
      <alignment horizontal="center"/>
      <protection locked="0"/>
    </xf>
    <xf numFmtId="0" fontId="8" fillId="12" borderId="40" xfId="0" applyFont="1" applyFill="1" applyBorder="1" applyAlignment="1" applyProtection="1">
      <alignment horizontal="right" shrinkToFit="1"/>
      <protection locked="0"/>
    </xf>
    <xf numFmtId="0" fontId="6" fillId="33" borderId="40" xfId="0" applyFont="1" applyFill="1" applyBorder="1" applyAlignment="1">
      <alignment horizontal="center"/>
    </xf>
    <xf numFmtId="0" fontId="6" fillId="33" borderId="0" xfId="0" applyFont="1" applyFill="1" applyAlignment="1">
      <alignment horizontal="left"/>
    </xf>
    <xf numFmtId="0" fontId="4" fillId="0" borderId="18" xfId="0" applyFont="1" applyBorder="1" applyAlignment="1">
      <alignment horizontal="center" vertical="center"/>
    </xf>
    <xf numFmtId="0" fontId="4" fillId="0" borderId="24" xfId="0" applyFont="1" applyBorder="1" applyAlignment="1">
      <alignment horizontal="center" vertical="center"/>
    </xf>
    <xf numFmtId="38" fontId="4" fillId="33" borderId="12" xfId="49" applyFont="1" applyFill="1" applyBorder="1" applyAlignment="1">
      <alignment horizontal="right" vertical="center"/>
    </xf>
    <xf numFmtId="0" fontId="4" fillId="12" borderId="35" xfId="0" applyFont="1" applyFill="1" applyBorder="1" applyAlignment="1" applyProtection="1">
      <alignment vertical="center"/>
      <protection locked="0"/>
    </xf>
    <xf numFmtId="0" fontId="4" fillId="12" borderId="41" xfId="0" applyFont="1" applyFill="1" applyBorder="1" applyAlignment="1" applyProtection="1">
      <alignment vertical="center"/>
      <protection locked="0"/>
    </xf>
    <xf numFmtId="0" fontId="4" fillId="12" borderId="15"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4" fillId="12" borderId="15" xfId="0" applyFont="1" applyFill="1" applyBorder="1" applyAlignment="1" applyProtection="1">
      <alignment horizontal="center" vertical="center" wrapText="1"/>
      <protection locked="0"/>
    </xf>
    <xf numFmtId="0" fontId="4" fillId="12" borderId="25" xfId="0" applyFont="1" applyFill="1" applyBorder="1" applyAlignment="1" applyProtection="1">
      <alignment horizontal="center" vertical="center"/>
      <protection locked="0"/>
    </xf>
    <xf numFmtId="178" fontId="6" fillId="12" borderId="12" xfId="0" applyNumberFormat="1" applyFont="1" applyFill="1" applyBorder="1" applyAlignment="1" applyProtection="1">
      <alignment horizontal="center" vertical="center" shrinkToFit="1"/>
      <protection locked="0"/>
    </xf>
    <xf numFmtId="178" fontId="6" fillId="12" borderId="16" xfId="0" applyNumberFormat="1" applyFont="1" applyFill="1" applyBorder="1" applyAlignment="1" applyProtection="1">
      <alignment horizontal="center" vertical="center" shrinkToFit="1"/>
      <protection locked="0"/>
    </xf>
    <xf numFmtId="0" fontId="12" fillId="33" borderId="0" xfId="0" applyFont="1" applyFill="1" applyBorder="1" applyAlignment="1">
      <alignment horizontal="right" vertical="top"/>
    </xf>
    <xf numFmtId="179" fontId="12" fillId="33" borderId="42" xfId="42" applyNumberFormat="1" applyFont="1" applyFill="1" applyBorder="1" applyAlignment="1">
      <alignment vertical="top"/>
    </xf>
    <xf numFmtId="0" fontId="4" fillId="12" borderId="43" xfId="0" applyFont="1" applyFill="1" applyBorder="1" applyAlignment="1" applyProtection="1">
      <alignment vertical="center" shrinkToFit="1"/>
      <protection locked="0"/>
    </xf>
    <xf numFmtId="0" fontId="4" fillId="12" borderId="44" xfId="0" applyFont="1" applyFill="1" applyBorder="1" applyAlignment="1" applyProtection="1">
      <alignment vertical="center" shrinkToFit="1"/>
      <protection locked="0"/>
    </xf>
    <xf numFmtId="0" fontId="12" fillId="33" borderId="45"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12" fillId="12" borderId="25" xfId="0" applyFont="1" applyFill="1" applyBorder="1" applyAlignment="1" applyProtection="1">
      <alignment vertical="center" shrinkToFit="1"/>
      <protection locked="0"/>
    </xf>
    <xf numFmtId="0" fontId="12" fillId="12" borderId="12" xfId="0" applyFont="1" applyFill="1" applyBorder="1" applyAlignment="1" applyProtection="1">
      <alignment vertical="center" shrinkToFit="1"/>
      <protection locked="0"/>
    </xf>
    <xf numFmtId="0" fontId="12" fillId="12" borderId="16" xfId="0" applyFont="1" applyFill="1" applyBorder="1" applyAlignment="1" applyProtection="1">
      <alignment vertical="center" shrinkToFit="1"/>
      <protection locked="0"/>
    </xf>
    <xf numFmtId="0" fontId="4" fillId="33" borderId="48" xfId="0" applyFont="1" applyFill="1" applyBorder="1" applyAlignment="1">
      <alignment horizontal="distributed" vertical="center"/>
    </xf>
    <xf numFmtId="0" fontId="4" fillId="33" borderId="40" xfId="0" applyFont="1" applyFill="1" applyBorder="1" applyAlignment="1">
      <alignment horizontal="distributed" vertical="center"/>
    </xf>
    <xf numFmtId="0" fontId="4" fillId="33" borderId="49" xfId="0" applyFont="1" applyFill="1" applyBorder="1" applyAlignment="1">
      <alignment horizontal="distributed" vertical="center"/>
    </xf>
    <xf numFmtId="0" fontId="4" fillId="12" borderId="25" xfId="0" applyFont="1" applyFill="1" applyBorder="1" applyAlignment="1" applyProtection="1">
      <alignment horizontal="center" vertical="center" shrinkToFit="1"/>
      <protection locked="0"/>
    </xf>
    <xf numFmtId="0" fontId="4" fillId="12" borderId="33" xfId="0" applyFont="1" applyFill="1" applyBorder="1" applyAlignment="1" applyProtection="1">
      <alignment horizontal="center" vertical="center" shrinkToFit="1"/>
      <protection locked="0"/>
    </xf>
    <xf numFmtId="0" fontId="4" fillId="12" borderId="25" xfId="0" applyNumberFormat="1" applyFont="1" applyFill="1" applyBorder="1" applyAlignment="1" applyProtection="1">
      <alignment horizontal="right" vertical="center" shrinkToFit="1"/>
      <protection locked="0"/>
    </xf>
    <xf numFmtId="0" fontId="4" fillId="12" borderId="33" xfId="0" applyNumberFormat="1" applyFont="1" applyFill="1" applyBorder="1" applyAlignment="1" applyProtection="1">
      <alignment horizontal="right" vertical="center" shrinkToFit="1"/>
      <protection locked="0"/>
    </xf>
    <xf numFmtId="3" fontId="4" fillId="33" borderId="25" xfId="0" applyNumberFormat="1" applyFont="1" applyFill="1" applyBorder="1" applyAlignment="1">
      <alignment vertical="center"/>
    </xf>
    <xf numFmtId="3" fontId="4" fillId="33" borderId="12" xfId="0" applyNumberFormat="1" applyFont="1" applyFill="1" applyBorder="1" applyAlignment="1">
      <alignment vertical="center"/>
    </xf>
    <xf numFmtId="3" fontId="4" fillId="33" borderId="16" xfId="0" applyNumberFormat="1" applyFont="1" applyFill="1" applyBorder="1" applyAlignment="1">
      <alignment vertical="center"/>
    </xf>
    <xf numFmtId="0" fontId="4" fillId="33" borderId="10" xfId="0" applyFont="1" applyFill="1" applyBorder="1" applyAlignment="1">
      <alignment horizontal="distributed" vertical="center"/>
    </xf>
    <xf numFmtId="0" fontId="4" fillId="33" borderId="35" xfId="0" applyFont="1" applyFill="1" applyBorder="1" applyAlignment="1">
      <alignment horizontal="distributed" vertical="center"/>
    </xf>
    <xf numFmtId="0" fontId="4" fillId="33" borderId="41" xfId="0" applyFont="1" applyFill="1" applyBorder="1" applyAlignment="1">
      <alignment horizontal="distributed" vertical="center"/>
    </xf>
    <xf numFmtId="3" fontId="4" fillId="33" borderId="15" xfId="0" applyNumberFormat="1" applyFont="1" applyFill="1" applyBorder="1" applyAlignment="1">
      <alignment vertical="center"/>
    </xf>
    <xf numFmtId="0" fontId="4" fillId="33" borderId="15" xfId="0" applyFont="1" applyFill="1" applyBorder="1" applyAlignment="1">
      <alignment vertical="center"/>
    </xf>
    <xf numFmtId="0" fontId="4" fillId="33" borderId="36" xfId="0" applyFont="1" applyFill="1" applyBorder="1" applyAlignment="1">
      <alignment vertical="center"/>
    </xf>
    <xf numFmtId="9" fontId="4" fillId="0" borderId="12"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12" borderId="12" xfId="0" applyFont="1" applyFill="1" applyBorder="1" applyAlignment="1" applyProtection="1">
      <alignment horizontal="right" vertical="center" shrinkToFit="1"/>
      <protection locked="0"/>
    </xf>
    <xf numFmtId="0" fontId="4" fillId="12" borderId="33" xfId="0" applyFont="1" applyFill="1" applyBorder="1" applyAlignment="1" applyProtection="1">
      <alignment horizontal="right" vertical="center" shrinkToFit="1"/>
      <protection locked="0"/>
    </xf>
    <xf numFmtId="38" fontId="4" fillId="33" borderId="15" xfId="49" applyFont="1" applyFill="1" applyBorder="1" applyAlignment="1">
      <alignment vertical="center"/>
    </xf>
    <xf numFmtId="38" fontId="4" fillId="33" borderId="36" xfId="49" applyFont="1" applyFill="1" applyBorder="1" applyAlignment="1">
      <alignment vertical="center"/>
    </xf>
    <xf numFmtId="0" fontId="4" fillId="33" borderId="12"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2" xfId="0" applyFont="1" applyFill="1" applyBorder="1" applyAlignment="1">
      <alignment horizontal="right" vertical="center" shrinkToFit="1"/>
    </xf>
    <xf numFmtId="3" fontId="4" fillId="33" borderId="43" xfId="0" applyNumberFormat="1"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15"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33" borderId="50"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right"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distributed" vertical="center"/>
    </xf>
    <xf numFmtId="0" fontId="4" fillId="33" borderId="52" xfId="0" applyFont="1" applyFill="1" applyBorder="1" applyAlignment="1">
      <alignment horizontal="center" vertical="center" textRotation="255"/>
    </xf>
    <xf numFmtId="0" fontId="4" fillId="33" borderId="14" xfId="0" applyFont="1" applyFill="1" applyBorder="1" applyAlignment="1">
      <alignment horizontal="center" vertical="center" textRotation="255"/>
    </xf>
    <xf numFmtId="0" fontId="4" fillId="33" borderId="53" xfId="0" applyFont="1" applyFill="1" applyBorder="1" applyAlignment="1">
      <alignment horizontal="center" vertical="center" textRotation="255"/>
    </xf>
    <xf numFmtId="0" fontId="4" fillId="33" borderId="54" xfId="0" applyFont="1" applyFill="1" applyBorder="1" applyAlignment="1">
      <alignment horizontal="center" vertical="center" textRotation="255"/>
    </xf>
    <xf numFmtId="0" fontId="4" fillId="33" borderId="10" xfId="0" applyFont="1" applyFill="1" applyBorder="1" applyAlignment="1">
      <alignment horizontal="distributed" vertical="center"/>
    </xf>
    <xf numFmtId="0" fontId="4" fillId="33" borderId="27" xfId="0" applyFont="1" applyFill="1" applyBorder="1" applyAlignment="1">
      <alignment horizontal="distributed" vertical="center"/>
    </xf>
    <xf numFmtId="0" fontId="4" fillId="33" borderId="28" xfId="0" applyFont="1" applyFill="1" applyBorder="1" applyAlignment="1">
      <alignment horizontal="distributed"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55" xfId="0" applyFont="1" applyFill="1" applyBorder="1" applyAlignment="1">
      <alignment horizontal="center" vertical="center"/>
    </xf>
    <xf numFmtId="0" fontId="7" fillId="33" borderId="22" xfId="0" applyFont="1" applyFill="1" applyBorder="1" applyAlignment="1">
      <alignment horizontal="center" vertical="center" shrinkToFit="1"/>
    </xf>
    <xf numFmtId="38" fontId="4" fillId="33" borderId="18" xfId="49" applyFont="1" applyFill="1" applyBorder="1" applyAlignment="1">
      <alignment horizontal="center" vertical="center"/>
    </xf>
    <xf numFmtId="38" fontId="4" fillId="33" borderId="22" xfId="49" applyFont="1" applyFill="1" applyBorder="1" applyAlignment="1">
      <alignment horizontal="center" vertical="center"/>
    </xf>
    <xf numFmtId="38" fontId="4" fillId="33" borderId="23" xfId="49" applyFont="1" applyFill="1" applyBorder="1" applyAlignment="1">
      <alignment horizontal="center" vertical="center"/>
    </xf>
    <xf numFmtId="0" fontId="4" fillId="33" borderId="15" xfId="0" applyFont="1" applyFill="1" applyBorder="1" applyAlignment="1">
      <alignment horizontal="distributed" vertical="center" shrinkToFit="1"/>
    </xf>
    <xf numFmtId="0" fontId="4" fillId="33" borderId="25" xfId="0" applyFont="1" applyFill="1" applyBorder="1" applyAlignment="1">
      <alignment horizontal="distributed" vertical="center" shrinkToFit="1"/>
    </xf>
    <xf numFmtId="0" fontId="4" fillId="33" borderId="45" xfId="0" applyFont="1" applyFill="1" applyBorder="1" applyAlignment="1">
      <alignment horizontal="distributed" vertical="center"/>
    </xf>
    <xf numFmtId="0" fontId="4" fillId="33" borderId="46" xfId="0" applyFont="1" applyFill="1" applyBorder="1" applyAlignment="1">
      <alignment horizontal="distributed" vertical="center"/>
    </xf>
    <xf numFmtId="0" fontId="4" fillId="33" borderId="47" xfId="0" applyFont="1" applyFill="1" applyBorder="1" applyAlignment="1">
      <alignment horizontal="distributed" vertical="center"/>
    </xf>
    <xf numFmtId="0" fontId="4" fillId="33" borderId="56" xfId="0" applyFont="1" applyFill="1" applyBorder="1" applyAlignment="1">
      <alignment horizontal="distributed" vertical="center"/>
    </xf>
    <xf numFmtId="0" fontId="4" fillId="33" borderId="31" xfId="0" applyFont="1" applyFill="1" applyBorder="1" applyAlignment="1">
      <alignment horizontal="distributed" vertical="center"/>
    </xf>
    <xf numFmtId="0" fontId="4" fillId="33" borderId="32" xfId="0" applyFont="1" applyFill="1" applyBorder="1" applyAlignment="1">
      <alignment horizontal="distributed" vertical="center"/>
    </xf>
    <xf numFmtId="0" fontId="23" fillId="12" borderId="17" xfId="0" applyFont="1" applyFill="1" applyBorder="1" applyAlignment="1" applyProtection="1">
      <alignment horizontal="center" vertical="center"/>
      <protection locked="0"/>
    </xf>
    <xf numFmtId="0" fontId="23" fillId="12" borderId="46" xfId="0" applyFont="1" applyFill="1" applyBorder="1" applyAlignment="1" applyProtection="1">
      <alignment horizontal="center" vertical="center"/>
      <protection locked="0"/>
    </xf>
    <xf numFmtId="0" fontId="23" fillId="12" borderId="57" xfId="0" applyFont="1" applyFill="1" applyBorder="1" applyAlignment="1" applyProtection="1">
      <alignment horizontal="center" vertical="center"/>
      <protection locked="0"/>
    </xf>
    <xf numFmtId="0" fontId="23" fillId="12" borderId="30" xfId="0" applyFont="1" applyFill="1" applyBorder="1" applyAlignment="1" applyProtection="1">
      <alignment horizontal="center" vertical="center"/>
      <protection locked="0"/>
    </xf>
    <xf numFmtId="0" fontId="23" fillId="12" borderId="31" xfId="0" applyFont="1" applyFill="1" applyBorder="1" applyAlignment="1" applyProtection="1">
      <alignment horizontal="center" vertical="center"/>
      <protection locked="0"/>
    </xf>
    <xf numFmtId="0" fontId="23" fillId="12" borderId="58" xfId="0" applyFont="1" applyFill="1" applyBorder="1" applyAlignment="1" applyProtection="1">
      <alignment horizontal="center" vertical="center"/>
      <protection locked="0"/>
    </xf>
    <xf numFmtId="0" fontId="70" fillId="33" borderId="0" xfId="0" applyFont="1" applyFill="1" applyAlignment="1">
      <alignment vertical="center" shrinkToFit="1"/>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textRotation="255" shrinkToFit="1"/>
    </xf>
    <xf numFmtId="0" fontId="4" fillId="33" borderId="63" xfId="0" applyFont="1" applyFill="1" applyBorder="1" applyAlignment="1">
      <alignment horizontal="center" vertical="center" textRotation="255" shrinkToFit="1"/>
    </xf>
    <xf numFmtId="0" fontId="4" fillId="12" borderId="12" xfId="0" applyFont="1" applyFill="1" applyBorder="1" applyAlignment="1" applyProtection="1">
      <alignment horizontal="center" vertical="center" shrinkToFit="1"/>
      <protection locked="0"/>
    </xf>
    <xf numFmtId="180" fontId="4" fillId="12" borderId="15" xfId="0" applyNumberFormat="1" applyFont="1" applyFill="1" applyBorder="1" applyAlignment="1" applyProtection="1">
      <alignment horizontal="right" vertical="center" shrinkToFit="1"/>
      <protection locked="0"/>
    </xf>
    <xf numFmtId="3" fontId="4" fillId="33" borderId="25" xfId="0" applyNumberFormat="1" applyFont="1" applyFill="1" applyBorder="1" applyAlignment="1" applyProtection="1">
      <alignment vertical="center"/>
      <protection/>
    </xf>
    <xf numFmtId="3" fontId="4" fillId="33" borderId="12"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12" borderId="25" xfId="0" applyFont="1" applyFill="1" applyBorder="1" applyAlignment="1" applyProtection="1">
      <alignment vertical="center" shrinkToFit="1"/>
      <protection locked="0"/>
    </xf>
    <xf numFmtId="0" fontId="4" fillId="12" borderId="12" xfId="0" applyFont="1" applyFill="1" applyBorder="1" applyAlignment="1" applyProtection="1">
      <alignment vertical="center" shrinkToFit="1"/>
      <protection locked="0"/>
    </xf>
    <xf numFmtId="0" fontId="4" fillId="12" borderId="16" xfId="0" applyFont="1" applyFill="1" applyBorder="1" applyAlignment="1" applyProtection="1">
      <alignment vertical="center" shrinkToFit="1"/>
      <protection locked="0"/>
    </xf>
    <xf numFmtId="0" fontId="6" fillId="12" borderId="17" xfId="0" applyFont="1" applyFill="1" applyBorder="1" applyAlignment="1">
      <alignment horizontal="center" vertical="center"/>
    </xf>
    <xf numFmtId="0" fontId="6" fillId="12" borderId="46" xfId="0" applyFont="1" applyFill="1" applyBorder="1" applyAlignment="1">
      <alignment horizontal="center" vertical="center"/>
    </xf>
    <xf numFmtId="0" fontId="6" fillId="12" borderId="57" xfId="0" applyFont="1" applyFill="1" applyBorder="1" applyAlignment="1">
      <alignment horizontal="center" vertical="center"/>
    </xf>
    <xf numFmtId="0" fontId="6" fillId="12" borderId="30"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58" xfId="0" applyFont="1" applyFill="1" applyBorder="1" applyAlignment="1">
      <alignment horizontal="center" vertical="center"/>
    </xf>
    <xf numFmtId="0" fontId="4" fillId="12" borderId="13" xfId="0" applyFont="1" applyFill="1" applyBorder="1" applyAlignment="1" applyProtection="1">
      <alignment horizontal="left" vertical="center"/>
      <protection locked="0"/>
    </xf>
    <xf numFmtId="0" fontId="2" fillId="33" borderId="0" xfId="0" applyFont="1" applyFill="1" applyAlignment="1">
      <alignment horizontal="center" vertical="center"/>
    </xf>
    <xf numFmtId="0" fontId="4" fillId="33" borderId="0" xfId="0" applyFont="1" applyFill="1" applyAlignment="1">
      <alignment horizontal="center" vertical="center"/>
    </xf>
    <xf numFmtId="180" fontId="4" fillId="12" borderId="25" xfId="0" applyNumberFormat="1" applyFont="1" applyFill="1" applyBorder="1" applyAlignment="1" applyProtection="1">
      <alignment horizontal="right" vertical="center" shrinkToFit="1"/>
      <protection locked="0"/>
    </xf>
    <xf numFmtId="180" fontId="4" fillId="12" borderId="33" xfId="0" applyNumberFormat="1" applyFont="1" applyFill="1" applyBorder="1" applyAlignment="1" applyProtection="1">
      <alignment horizontal="right" vertical="center" shrinkToFit="1"/>
      <protection locked="0"/>
    </xf>
    <xf numFmtId="0" fontId="6" fillId="12" borderId="17" xfId="0" applyFont="1" applyFill="1" applyBorder="1" applyAlignment="1">
      <alignment horizontal="distributed" vertical="center"/>
    </xf>
    <xf numFmtId="0" fontId="6" fillId="12" borderId="46" xfId="0" applyFont="1" applyFill="1" applyBorder="1" applyAlignment="1">
      <alignment horizontal="distributed" vertical="center"/>
    </xf>
    <xf numFmtId="0" fontId="6" fillId="12" borderId="57" xfId="0" applyFont="1" applyFill="1" applyBorder="1" applyAlignment="1">
      <alignment horizontal="distributed" vertical="center"/>
    </xf>
    <xf numFmtId="0" fontId="6" fillId="12" borderId="30" xfId="0" applyFont="1" applyFill="1" applyBorder="1" applyAlignment="1">
      <alignment horizontal="distributed" vertical="center"/>
    </xf>
    <xf numFmtId="0" fontId="6" fillId="12" borderId="31" xfId="0" applyFont="1" applyFill="1" applyBorder="1" applyAlignment="1">
      <alignment horizontal="distributed" vertical="center"/>
    </xf>
    <xf numFmtId="0" fontId="6" fillId="12" borderId="58" xfId="0" applyFont="1" applyFill="1" applyBorder="1" applyAlignment="1">
      <alignment horizontal="distributed" vertical="center"/>
    </xf>
    <xf numFmtId="0" fontId="0" fillId="33" borderId="0" xfId="61" applyFont="1" applyFill="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276225</xdr:rowOff>
    </xdr:from>
    <xdr:to>
      <xdr:col>10</xdr:col>
      <xdr:colOff>0</xdr:colOff>
      <xdr:row>6</xdr:row>
      <xdr:rowOff>276225</xdr:rowOff>
    </xdr:to>
    <xdr:sp>
      <xdr:nvSpPr>
        <xdr:cNvPr id="1" name="直線コネクタ 2"/>
        <xdr:cNvSpPr>
          <a:spLocks/>
        </xdr:cNvSpPr>
      </xdr:nvSpPr>
      <xdr:spPr>
        <a:xfrm>
          <a:off x="2762250" y="1133475"/>
          <a:ext cx="0" cy="8572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276225</xdr:rowOff>
    </xdr:from>
    <xdr:to>
      <xdr:col>12</xdr:col>
      <xdr:colOff>0</xdr:colOff>
      <xdr:row>6</xdr:row>
      <xdr:rowOff>276225</xdr:rowOff>
    </xdr:to>
    <xdr:sp>
      <xdr:nvSpPr>
        <xdr:cNvPr id="2" name="直線コネクタ 23"/>
        <xdr:cNvSpPr>
          <a:spLocks/>
        </xdr:cNvSpPr>
      </xdr:nvSpPr>
      <xdr:spPr>
        <a:xfrm>
          <a:off x="3314700" y="1133475"/>
          <a:ext cx="0" cy="8572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4</xdr:row>
      <xdr:rowOff>9525</xdr:rowOff>
    </xdr:from>
    <xdr:to>
      <xdr:col>7</xdr:col>
      <xdr:colOff>266700</xdr:colOff>
      <xdr:row>6</xdr:row>
      <xdr:rowOff>276225</xdr:rowOff>
    </xdr:to>
    <xdr:sp>
      <xdr:nvSpPr>
        <xdr:cNvPr id="3" name="直線コネクタ 24"/>
        <xdr:cNvSpPr>
          <a:spLocks/>
        </xdr:cNvSpPr>
      </xdr:nvSpPr>
      <xdr:spPr>
        <a:xfrm>
          <a:off x="2200275" y="1152525"/>
          <a:ext cx="0" cy="8382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8</xdr:row>
      <xdr:rowOff>9525</xdr:rowOff>
    </xdr:from>
    <xdr:to>
      <xdr:col>7</xdr:col>
      <xdr:colOff>266700</xdr:colOff>
      <xdr:row>12</xdr:row>
      <xdr:rowOff>276225</xdr:rowOff>
    </xdr:to>
    <xdr:sp>
      <xdr:nvSpPr>
        <xdr:cNvPr id="4" name="直線コネクタ 25"/>
        <xdr:cNvSpPr>
          <a:spLocks/>
        </xdr:cNvSpPr>
      </xdr:nvSpPr>
      <xdr:spPr>
        <a:xfrm>
          <a:off x="2200275" y="208597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xdr:row>
      <xdr:rowOff>9525</xdr:rowOff>
    </xdr:from>
    <xdr:to>
      <xdr:col>10</xdr:col>
      <xdr:colOff>9525</xdr:colOff>
      <xdr:row>12</xdr:row>
      <xdr:rowOff>276225</xdr:rowOff>
    </xdr:to>
    <xdr:sp>
      <xdr:nvSpPr>
        <xdr:cNvPr id="5" name="直線コネクタ 26"/>
        <xdr:cNvSpPr>
          <a:spLocks/>
        </xdr:cNvSpPr>
      </xdr:nvSpPr>
      <xdr:spPr>
        <a:xfrm>
          <a:off x="2771775" y="208597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9525</xdr:rowOff>
    </xdr:from>
    <xdr:to>
      <xdr:col>12</xdr:col>
      <xdr:colOff>0</xdr:colOff>
      <xdr:row>13</xdr:row>
      <xdr:rowOff>0</xdr:rowOff>
    </xdr:to>
    <xdr:sp>
      <xdr:nvSpPr>
        <xdr:cNvPr id="6" name="直線コネクタ 27"/>
        <xdr:cNvSpPr>
          <a:spLocks/>
        </xdr:cNvSpPr>
      </xdr:nvSpPr>
      <xdr:spPr>
        <a:xfrm>
          <a:off x="3314700" y="2085975"/>
          <a:ext cx="0" cy="1419225"/>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xdr:row>
      <xdr:rowOff>9525</xdr:rowOff>
    </xdr:from>
    <xdr:to>
      <xdr:col>18</xdr:col>
      <xdr:colOff>142875</xdr:colOff>
      <xdr:row>1</xdr:row>
      <xdr:rowOff>9525</xdr:rowOff>
    </xdr:to>
    <xdr:sp>
      <xdr:nvSpPr>
        <xdr:cNvPr id="7" name="Line 1"/>
        <xdr:cNvSpPr>
          <a:spLocks/>
        </xdr:cNvSpPr>
      </xdr:nvSpPr>
      <xdr:spPr>
        <a:xfrm>
          <a:off x="2505075" y="295275"/>
          <a:ext cx="2609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2676525</xdr:colOff>
      <xdr:row>8</xdr:row>
      <xdr:rowOff>0</xdr:rowOff>
    </xdr:from>
    <xdr:to>
      <xdr:col>0</xdr:col>
      <xdr:colOff>3219450</xdr:colOff>
      <xdr:row>8</xdr:row>
      <xdr:rowOff>190500</xdr:rowOff>
    </xdr:to>
    <xdr:sp>
      <xdr:nvSpPr>
        <xdr:cNvPr id="1" name="正方形/長方形 1"/>
        <xdr:cNvSpPr>
          <a:spLocks/>
        </xdr:cNvSpPr>
      </xdr:nvSpPr>
      <xdr:spPr>
        <a:xfrm>
          <a:off x="2676525" y="1676400"/>
          <a:ext cx="542925" cy="190500"/>
        </a:xfrm>
        <a:prstGeom prst="rect">
          <a:avLst/>
        </a:prstGeom>
        <a:solidFill>
          <a:srgbClr val="B4C7E7"/>
        </a:soli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9525</xdr:rowOff>
    </xdr:from>
    <xdr:to>
      <xdr:col>18</xdr:col>
      <xdr:colOff>76200</xdr:colOff>
      <xdr:row>1</xdr:row>
      <xdr:rowOff>9525</xdr:rowOff>
    </xdr:to>
    <xdr:sp>
      <xdr:nvSpPr>
        <xdr:cNvPr id="1" name="Line 1"/>
        <xdr:cNvSpPr>
          <a:spLocks/>
        </xdr:cNvSpPr>
      </xdr:nvSpPr>
      <xdr:spPr>
        <a:xfrm>
          <a:off x="2438400" y="295275"/>
          <a:ext cx="2609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xdr:row>
      <xdr:rowOff>276225</xdr:rowOff>
    </xdr:from>
    <xdr:to>
      <xdr:col>10</xdr:col>
      <xdr:colOff>0</xdr:colOff>
      <xdr:row>7</xdr:row>
      <xdr:rowOff>276225</xdr:rowOff>
    </xdr:to>
    <xdr:sp>
      <xdr:nvSpPr>
        <xdr:cNvPr id="2" name="直線コネクタ 2"/>
        <xdr:cNvSpPr>
          <a:spLocks/>
        </xdr:cNvSpPr>
      </xdr:nvSpPr>
      <xdr:spPr>
        <a:xfrm>
          <a:off x="2762250" y="1295400"/>
          <a:ext cx="0" cy="8572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xdr:row>
      <xdr:rowOff>276225</xdr:rowOff>
    </xdr:from>
    <xdr:to>
      <xdr:col>12</xdr:col>
      <xdr:colOff>0</xdr:colOff>
      <xdr:row>7</xdr:row>
      <xdr:rowOff>276225</xdr:rowOff>
    </xdr:to>
    <xdr:sp>
      <xdr:nvSpPr>
        <xdr:cNvPr id="3" name="直線コネクタ 23"/>
        <xdr:cNvSpPr>
          <a:spLocks/>
        </xdr:cNvSpPr>
      </xdr:nvSpPr>
      <xdr:spPr>
        <a:xfrm>
          <a:off x="3314700" y="1295400"/>
          <a:ext cx="0" cy="8572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5</xdr:row>
      <xdr:rowOff>9525</xdr:rowOff>
    </xdr:from>
    <xdr:to>
      <xdr:col>7</xdr:col>
      <xdr:colOff>266700</xdr:colOff>
      <xdr:row>7</xdr:row>
      <xdr:rowOff>276225</xdr:rowOff>
    </xdr:to>
    <xdr:sp>
      <xdr:nvSpPr>
        <xdr:cNvPr id="4" name="直線コネクタ 24"/>
        <xdr:cNvSpPr>
          <a:spLocks/>
        </xdr:cNvSpPr>
      </xdr:nvSpPr>
      <xdr:spPr>
        <a:xfrm>
          <a:off x="2200275" y="1314450"/>
          <a:ext cx="0" cy="8382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9</xdr:row>
      <xdr:rowOff>9525</xdr:rowOff>
    </xdr:from>
    <xdr:to>
      <xdr:col>7</xdr:col>
      <xdr:colOff>266700</xdr:colOff>
      <xdr:row>13</xdr:row>
      <xdr:rowOff>276225</xdr:rowOff>
    </xdr:to>
    <xdr:sp>
      <xdr:nvSpPr>
        <xdr:cNvPr id="5" name="直線コネクタ 25"/>
        <xdr:cNvSpPr>
          <a:spLocks/>
        </xdr:cNvSpPr>
      </xdr:nvSpPr>
      <xdr:spPr>
        <a:xfrm>
          <a:off x="2200275" y="223837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9</xdr:row>
      <xdr:rowOff>9525</xdr:rowOff>
    </xdr:from>
    <xdr:to>
      <xdr:col>10</xdr:col>
      <xdr:colOff>9525</xdr:colOff>
      <xdr:row>13</xdr:row>
      <xdr:rowOff>276225</xdr:rowOff>
    </xdr:to>
    <xdr:sp>
      <xdr:nvSpPr>
        <xdr:cNvPr id="6" name="直線コネクタ 26"/>
        <xdr:cNvSpPr>
          <a:spLocks/>
        </xdr:cNvSpPr>
      </xdr:nvSpPr>
      <xdr:spPr>
        <a:xfrm>
          <a:off x="2771775" y="223837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9525</xdr:rowOff>
    </xdr:from>
    <xdr:to>
      <xdr:col>12</xdr:col>
      <xdr:colOff>0</xdr:colOff>
      <xdr:row>13</xdr:row>
      <xdr:rowOff>276225</xdr:rowOff>
    </xdr:to>
    <xdr:sp>
      <xdr:nvSpPr>
        <xdr:cNvPr id="7" name="直線コネクタ 27"/>
        <xdr:cNvSpPr>
          <a:spLocks/>
        </xdr:cNvSpPr>
      </xdr:nvSpPr>
      <xdr:spPr>
        <a:xfrm>
          <a:off x="3314700" y="223837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38100</xdr:rowOff>
    </xdr:from>
    <xdr:to>
      <xdr:col>7</xdr:col>
      <xdr:colOff>66675</xdr:colOff>
      <xdr:row>1</xdr:row>
      <xdr:rowOff>133350</xdr:rowOff>
    </xdr:to>
    <xdr:sp>
      <xdr:nvSpPr>
        <xdr:cNvPr id="8" name="テキスト ボックス 8"/>
        <xdr:cNvSpPr txBox="1">
          <a:spLocks noChangeArrowheads="1"/>
        </xdr:cNvSpPr>
      </xdr:nvSpPr>
      <xdr:spPr>
        <a:xfrm>
          <a:off x="47625" y="38100"/>
          <a:ext cx="1952625" cy="381000"/>
        </a:xfrm>
        <a:prstGeom prst="rect">
          <a:avLst/>
        </a:prstGeom>
        <a:solidFill>
          <a:srgbClr val="FFFFFF"/>
        </a:solidFill>
        <a:ln w="9525" cmpd="sng">
          <a:noFill/>
        </a:ln>
      </xdr:spPr>
      <xdr:txBody>
        <a:bodyPr vertOverflow="clip" wrap="square"/>
        <a:p>
          <a:pPr algn="l">
            <a:defRPr/>
          </a:pPr>
          <a:r>
            <a:rPr lang="en-US" cap="none" sz="1400" b="1" i="0" u="none" baseline="0">
              <a:solidFill>
                <a:srgbClr val="FF0000"/>
              </a:solidFill>
            </a:rPr>
            <a:t>（注文書契約用）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9525</xdr:rowOff>
    </xdr:from>
    <xdr:to>
      <xdr:col>18</xdr:col>
      <xdr:colOff>76200</xdr:colOff>
      <xdr:row>1</xdr:row>
      <xdr:rowOff>9525</xdr:rowOff>
    </xdr:to>
    <xdr:sp>
      <xdr:nvSpPr>
        <xdr:cNvPr id="1" name="Line 1"/>
        <xdr:cNvSpPr>
          <a:spLocks/>
        </xdr:cNvSpPr>
      </xdr:nvSpPr>
      <xdr:spPr>
        <a:xfrm>
          <a:off x="2438400" y="295275"/>
          <a:ext cx="2609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xdr:row>
      <xdr:rowOff>276225</xdr:rowOff>
    </xdr:from>
    <xdr:to>
      <xdr:col>10</xdr:col>
      <xdr:colOff>0</xdr:colOff>
      <xdr:row>7</xdr:row>
      <xdr:rowOff>276225</xdr:rowOff>
    </xdr:to>
    <xdr:sp>
      <xdr:nvSpPr>
        <xdr:cNvPr id="2" name="直線コネクタ 2"/>
        <xdr:cNvSpPr>
          <a:spLocks/>
        </xdr:cNvSpPr>
      </xdr:nvSpPr>
      <xdr:spPr>
        <a:xfrm>
          <a:off x="2762250" y="1295400"/>
          <a:ext cx="0" cy="8572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xdr:row>
      <xdr:rowOff>276225</xdr:rowOff>
    </xdr:from>
    <xdr:to>
      <xdr:col>12</xdr:col>
      <xdr:colOff>0</xdr:colOff>
      <xdr:row>7</xdr:row>
      <xdr:rowOff>276225</xdr:rowOff>
    </xdr:to>
    <xdr:sp>
      <xdr:nvSpPr>
        <xdr:cNvPr id="3" name="直線コネクタ 23"/>
        <xdr:cNvSpPr>
          <a:spLocks/>
        </xdr:cNvSpPr>
      </xdr:nvSpPr>
      <xdr:spPr>
        <a:xfrm>
          <a:off x="3314700" y="1295400"/>
          <a:ext cx="0" cy="8572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5</xdr:row>
      <xdr:rowOff>9525</xdr:rowOff>
    </xdr:from>
    <xdr:to>
      <xdr:col>7</xdr:col>
      <xdr:colOff>266700</xdr:colOff>
      <xdr:row>7</xdr:row>
      <xdr:rowOff>276225</xdr:rowOff>
    </xdr:to>
    <xdr:sp>
      <xdr:nvSpPr>
        <xdr:cNvPr id="4" name="直線コネクタ 24"/>
        <xdr:cNvSpPr>
          <a:spLocks/>
        </xdr:cNvSpPr>
      </xdr:nvSpPr>
      <xdr:spPr>
        <a:xfrm>
          <a:off x="2200275" y="1314450"/>
          <a:ext cx="0" cy="8382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9</xdr:row>
      <xdr:rowOff>9525</xdr:rowOff>
    </xdr:from>
    <xdr:to>
      <xdr:col>7</xdr:col>
      <xdr:colOff>266700</xdr:colOff>
      <xdr:row>13</xdr:row>
      <xdr:rowOff>276225</xdr:rowOff>
    </xdr:to>
    <xdr:sp>
      <xdr:nvSpPr>
        <xdr:cNvPr id="5" name="直線コネクタ 25"/>
        <xdr:cNvSpPr>
          <a:spLocks/>
        </xdr:cNvSpPr>
      </xdr:nvSpPr>
      <xdr:spPr>
        <a:xfrm>
          <a:off x="2200275" y="225742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9</xdr:row>
      <xdr:rowOff>9525</xdr:rowOff>
    </xdr:from>
    <xdr:to>
      <xdr:col>10</xdr:col>
      <xdr:colOff>9525</xdr:colOff>
      <xdr:row>13</xdr:row>
      <xdr:rowOff>276225</xdr:rowOff>
    </xdr:to>
    <xdr:sp>
      <xdr:nvSpPr>
        <xdr:cNvPr id="6" name="直線コネクタ 26"/>
        <xdr:cNvSpPr>
          <a:spLocks/>
        </xdr:cNvSpPr>
      </xdr:nvSpPr>
      <xdr:spPr>
        <a:xfrm>
          <a:off x="2771775" y="225742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9525</xdr:rowOff>
    </xdr:from>
    <xdr:to>
      <xdr:col>12</xdr:col>
      <xdr:colOff>0</xdr:colOff>
      <xdr:row>13</xdr:row>
      <xdr:rowOff>276225</xdr:rowOff>
    </xdr:to>
    <xdr:sp>
      <xdr:nvSpPr>
        <xdr:cNvPr id="7" name="直線コネクタ 27"/>
        <xdr:cNvSpPr>
          <a:spLocks/>
        </xdr:cNvSpPr>
      </xdr:nvSpPr>
      <xdr:spPr>
        <a:xfrm>
          <a:off x="3314700" y="2257425"/>
          <a:ext cx="0" cy="140970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38100</xdr:rowOff>
    </xdr:from>
    <xdr:to>
      <xdr:col>7</xdr:col>
      <xdr:colOff>66675</xdr:colOff>
      <xdr:row>1</xdr:row>
      <xdr:rowOff>133350</xdr:rowOff>
    </xdr:to>
    <xdr:sp>
      <xdr:nvSpPr>
        <xdr:cNvPr id="8" name="テキスト ボックス 8"/>
        <xdr:cNvSpPr txBox="1">
          <a:spLocks noChangeArrowheads="1"/>
        </xdr:cNvSpPr>
      </xdr:nvSpPr>
      <xdr:spPr>
        <a:xfrm>
          <a:off x="47625" y="38100"/>
          <a:ext cx="1952625" cy="381000"/>
        </a:xfrm>
        <a:prstGeom prst="rect">
          <a:avLst/>
        </a:prstGeom>
        <a:solidFill>
          <a:srgbClr val="FFFFFF"/>
        </a:solidFill>
        <a:ln w="9525" cmpd="sng">
          <a:noFill/>
        </a:ln>
      </xdr:spPr>
      <xdr:txBody>
        <a:bodyPr vertOverflow="clip" wrap="square"/>
        <a:p>
          <a:pPr algn="l">
            <a:defRPr/>
          </a:pPr>
          <a:r>
            <a:rPr lang="en-US" cap="none" sz="1400" b="1" i="0" u="none" baseline="0">
              <a:solidFill>
                <a:srgbClr val="FF0000"/>
              </a:solidFill>
            </a:rPr>
            <a:t>（一般取引用）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AN39"/>
  <sheetViews>
    <sheetView showZeros="0" tabSelected="1" zoomScaleSheetLayoutView="115" zoomScalePageLayoutView="0" workbookViewId="0" topLeftCell="A1">
      <selection activeCell="A3" sqref="A3:J3"/>
    </sheetView>
  </sheetViews>
  <sheetFormatPr defaultColWidth="3.75390625" defaultRowHeight="13.5"/>
  <cols>
    <col min="1" max="27" width="3.625" style="1" customWidth="1"/>
    <col min="28" max="28" width="3.75390625" style="1" customWidth="1"/>
    <col min="29" max="29" width="7.50390625" style="1" bestFit="1" customWidth="1"/>
    <col min="30" max="31" width="3.75390625" style="1" customWidth="1"/>
    <col min="32" max="16384" width="3.75390625" style="1" customWidth="1"/>
  </cols>
  <sheetData>
    <row r="1" spans="1:27" ht="22.5" customHeight="1">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8" ht="22.5" customHeight="1">
      <c r="A2" s="2" t="s">
        <v>1</v>
      </c>
      <c r="H2" s="121" t="s">
        <v>62</v>
      </c>
      <c r="I2" s="121"/>
      <c r="R2" s="117" t="s">
        <v>2</v>
      </c>
      <c r="S2" s="117"/>
      <c r="T2" s="117"/>
      <c r="U2" s="117"/>
      <c r="V2" s="118"/>
      <c r="W2" s="118"/>
      <c r="X2" s="118"/>
      <c r="Y2" s="118"/>
      <c r="Z2" s="118"/>
      <c r="AA2" s="118"/>
      <c r="AB2" s="3"/>
    </row>
    <row r="3" spans="1:28" ht="22.5" customHeight="1">
      <c r="A3" s="119"/>
      <c r="B3" s="119"/>
      <c r="C3" s="119"/>
      <c r="D3" s="119"/>
      <c r="E3" s="119"/>
      <c r="F3" s="119"/>
      <c r="G3" s="119"/>
      <c r="H3" s="119"/>
      <c r="I3" s="119"/>
      <c r="J3" s="119"/>
      <c r="K3" s="120" t="s">
        <v>63</v>
      </c>
      <c r="L3" s="120"/>
      <c r="P3" s="114" t="s">
        <v>4</v>
      </c>
      <c r="Q3" s="114"/>
      <c r="R3" s="114"/>
      <c r="U3" s="4"/>
      <c r="V3" s="4"/>
      <c r="W3" s="4"/>
      <c r="X3" s="4"/>
      <c r="Y3" s="4"/>
      <c r="Z3" s="4"/>
      <c r="AA3" s="4"/>
      <c r="AB3" s="3"/>
    </row>
    <row r="4" spans="1:27" ht="22.5" customHeight="1">
      <c r="A4" s="102" t="s">
        <v>5</v>
      </c>
      <c r="B4" s="102"/>
      <c r="C4" s="102"/>
      <c r="D4" s="102"/>
      <c r="E4" s="102"/>
      <c r="F4" s="102"/>
      <c r="G4" s="102"/>
      <c r="H4" s="102"/>
      <c r="I4" s="5"/>
      <c r="J4" s="5"/>
      <c r="K4" s="5"/>
      <c r="L4" s="5"/>
      <c r="P4" s="103" t="s">
        <v>6</v>
      </c>
      <c r="Q4" s="104"/>
      <c r="R4" s="104"/>
      <c r="S4" s="6" t="s">
        <v>7</v>
      </c>
      <c r="T4" s="107"/>
      <c r="U4" s="107"/>
      <c r="V4" s="107"/>
      <c r="W4" s="107"/>
      <c r="X4" s="107"/>
      <c r="Y4" s="107"/>
      <c r="Z4" s="107"/>
      <c r="AA4" s="108"/>
    </row>
    <row r="5" spans="1:27" ht="22.5" customHeight="1">
      <c r="A5" s="42" t="s">
        <v>9</v>
      </c>
      <c r="B5" s="43"/>
      <c r="C5" s="43"/>
      <c r="D5" s="43"/>
      <c r="E5" s="43"/>
      <c r="F5" s="44"/>
      <c r="G5" s="69">
        <f>+X28</f>
        <v>0</v>
      </c>
      <c r="H5" s="69"/>
      <c r="I5" s="69"/>
      <c r="J5" s="69"/>
      <c r="K5" s="69"/>
      <c r="L5" s="69"/>
      <c r="M5" s="69"/>
      <c r="N5" s="70"/>
      <c r="P5" s="105"/>
      <c r="Q5" s="106"/>
      <c r="R5" s="106"/>
      <c r="S5" s="109"/>
      <c r="T5" s="109"/>
      <c r="U5" s="109"/>
      <c r="V5" s="109"/>
      <c r="W5" s="109"/>
      <c r="X5" s="109"/>
      <c r="Y5" s="109"/>
      <c r="Z5" s="109"/>
      <c r="AA5" s="110"/>
    </row>
    <row r="6" spans="1:27" ht="22.5" customHeight="1">
      <c r="A6" s="45" t="s">
        <v>11</v>
      </c>
      <c r="B6" s="46"/>
      <c r="C6" s="46"/>
      <c r="D6" s="46"/>
      <c r="E6" s="46"/>
      <c r="F6" s="47"/>
      <c r="G6" s="55">
        <f>+X29+X30</f>
        <v>0</v>
      </c>
      <c r="H6" s="55"/>
      <c r="I6" s="55"/>
      <c r="J6" s="55"/>
      <c r="K6" s="55"/>
      <c r="L6" s="55"/>
      <c r="M6" s="55"/>
      <c r="N6" s="56"/>
      <c r="P6" s="60" t="s">
        <v>12</v>
      </c>
      <c r="Q6" s="61"/>
      <c r="R6" s="61"/>
      <c r="S6" s="64"/>
      <c r="T6" s="65"/>
      <c r="U6" s="65"/>
      <c r="V6" s="65"/>
      <c r="W6" s="65"/>
      <c r="X6" s="65"/>
      <c r="Y6" s="65"/>
      <c r="Z6" s="65"/>
      <c r="AA6" s="32" t="s">
        <v>58</v>
      </c>
    </row>
    <row r="7" spans="1:40" ht="22.5" customHeight="1">
      <c r="A7" s="48" t="s">
        <v>13</v>
      </c>
      <c r="B7" s="49"/>
      <c r="C7" s="49"/>
      <c r="D7" s="49"/>
      <c r="E7" s="49"/>
      <c r="F7" s="50"/>
      <c r="G7" s="67">
        <f>+X31</f>
        <v>0</v>
      </c>
      <c r="H7" s="67"/>
      <c r="I7" s="67"/>
      <c r="J7" s="67"/>
      <c r="K7" s="67"/>
      <c r="L7" s="67"/>
      <c r="M7" s="67"/>
      <c r="N7" s="68"/>
      <c r="P7" s="205" t="s">
        <v>105</v>
      </c>
      <c r="Q7" s="206"/>
      <c r="R7" s="207"/>
      <c r="S7" s="211"/>
      <c r="T7" s="212"/>
      <c r="U7" s="212"/>
      <c r="V7" s="212"/>
      <c r="W7" s="212"/>
      <c r="X7" s="212"/>
      <c r="Y7" s="212"/>
      <c r="Z7" s="212"/>
      <c r="AA7" s="213"/>
      <c r="AC7" s="217">
        <f>IF(AND(S7=0,X29&lt;&gt;0),"「T」で始まる適格請求書発行事業者登録番号を入力",IF(AND(S7=0,X30&lt;&gt;0),"「T」で始まる適格請求書発行事業者登録番号を入力",""))</f>
      </c>
      <c r="AD7" s="217"/>
      <c r="AE7" s="217"/>
      <c r="AF7" s="217"/>
      <c r="AG7" s="217"/>
      <c r="AH7" s="217"/>
      <c r="AI7" s="217"/>
      <c r="AJ7" s="217"/>
      <c r="AK7" s="217"/>
      <c r="AL7" s="217"/>
      <c r="AM7" s="217"/>
      <c r="AN7" s="217"/>
    </row>
    <row r="8" spans="6:40" ht="6" customHeight="1">
      <c r="F8" s="7"/>
      <c r="G8" s="7"/>
      <c r="H8" s="7"/>
      <c r="I8" s="7"/>
      <c r="J8" s="7"/>
      <c r="K8" s="7"/>
      <c r="L8" s="7"/>
      <c r="P8" s="208"/>
      <c r="Q8" s="209"/>
      <c r="R8" s="210"/>
      <c r="S8" s="214"/>
      <c r="T8" s="215"/>
      <c r="U8" s="215"/>
      <c r="V8" s="215"/>
      <c r="W8" s="215"/>
      <c r="X8" s="215"/>
      <c r="Y8" s="215"/>
      <c r="Z8" s="215"/>
      <c r="AA8" s="216"/>
      <c r="AC8" s="217"/>
      <c r="AD8" s="217"/>
      <c r="AE8" s="217"/>
      <c r="AF8" s="217"/>
      <c r="AG8" s="217"/>
      <c r="AH8" s="217"/>
      <c r="AI8" s="217"/>
      <c r="AJ8" s="217"/>
      <c r="AK8" s="217"/>
      <c r="AL8" s="217"/>
      <c r="AM8" s="217"/>
      <c r="AN8" s="217"/>
    </row>
    <row r="9" spans="1:27" ht="22.5" customHeight="1">
      <c r="A9" s="74" t="s">
        <v>16</v>
      </c>
      <c r="B9" s="92"/>
      <c r="C9" s="92"/>
      <c r="D9" s="92"/>
      <c r="E9" s="92"/>
      <c r="F9" s="93"/>
      <c r="G9" s="85"/>
      <c r="H9" s="86"/>
      <c r="I9" s="86"/>
      <c r="J9" s="86"/>
      <c r="K9" s="86"/>
      <c r="L9" s="86"/>
      <c r="M9" s="86"/>
      <c r="N9" s="87"/>
      <c r="P9" s="62" t="s">
        <v>14</v>
      </c>
      <c r="Q9" s="63"/>
      <c r="R9" s="53"/>
      <c r="S9" s="51"/>
      <c r="T9" s="51"/>
      <c r="U9" s="51"/>
      <c r="V9" s="122" t="s">
        <v>15</v>
      </c>
      <c r="W9" s="123"/>
      <c r="X9" s="51"/>
      <c r="Y9" s="51"/>
      <c r="Z9" s="51"/>
      <c r="AA9" s="52"/>
    </row>
    <row r="10" spans="1:18" ht="22.5" customHeight="1">
      <c r="A10" s="94" t="s">
        <v>18</v>
      </c>
      <c r="B10" s="95"/>
      <c r="C10" s="95"/>
      <c r="D10" s="95"/>
      <c r="E10" s="95"/>
      <c r="F10" s="96"/>
      <c r="G10" s="57"/>
      <c r="H10" s="58"/>
      <c r="I10" s="58"/>
      <c r="J10" s="58"/>
      <c r="K10" s="58"/>
      <c r="L10" s="58"/>
      <c r="M10" s="58"/>
      <c r="N10" s="59"/>
      <c r="P10" s="114" t="s">
        <v>17</v>
      </c>
      <c r="Q10" s="114"/>
      <c r="R10" s="114"/>
    </row>
    <row r="11" spans="1:27" ht="22.5" customHeight="1">
      <c r="A11" s="94" t="s">
        <v>21</v>
      </c>
      <c r="B11" s="95"/>
      <c r="C11" s="95"/>
      <c r="D11" s="95"/>
      <c r="E11" s="95"/>
      <c r="F11" s="96"/>
      <c r="G11" s="54">
        <f>IF(G9="","",X28)</f>
      </c>
      <c r="H11" s="55"/>
      <c r="I11" s="55"/>
      <c r="J11" s="55"/>
      <c r="K11" s="55"/>
      <c r="L11" s="55"/>
      <c r="M11" s="55"/>
      <c r="N11" s="56"/>
      <c r="P11" s="103" t="s">
        <v>19</v>
      </c>
      <c r="Q11" s="104"/>
      <c r="R11" s="104"/>
      <c r="S11" s="125"/>
      <c r="T11" s="125"/>
      <c r="U11" s="125"/>
      <c r="V11" s="125"/>
      <c r="W11" s="125"/>
      <c r="X11" s="125"/>
      <c r="Y11" s="125"/>
      <c r="Z11" s="125"/>
      <c r="AA11" s="126"/>
    </row>
    <row r="12" spans="1:27" ht="22.5" customHeight="1">
      <c r="A12" s="94" t="s">
        <v>104</v>
      </c>
      <c r="B12" s="95"/>
      <c r="C12" s="95"/>
      <c r="D12" s="95"/>
      <c r="E12" s="95"/>
      <c r="F12" s="96"/>
      <c r="G12" s="54">
        <f>IF(AND(G10="",G9=""),"",G11+G10)</f>
      </c>
      <c r="H12" s="55"/>
      <c r="I12" s="55"/>
      <c r="J12" s="55"/>
      <c r="K12" s="55"/>
      <c r="L12" s="55"/>
      <c r="M12" s="55"/>
      <c r="N12" s="56"/>
      <c r="P12" s="105" t="s">
        <v>22</v>
      </c>
      <c r="Q12" s="106"/>
      <c r="R12" s="106"/>
      <c r="S12" s="127"/>
      <c r="T12" s="127"/>
      <c r="U12" s="127"/>
      <c r="V12" s="127"/>
      <c r="W12" s="127"/>
      <c r="X12" s="127"/>
      <c r="Y12" s="127"/>
      <c r="Z12" s="127"/>
      <c r="AA12" s="128"/>
    </row>
    <row r="13" spans="1:27" ht="22.5" customHeight="1">
      <c r="A13" s="97" t="s">
        <v>24</v>
      </c>
      <c r="B13" s="98"/>
      <c r="C13" s="98"/>
      <c r="D13" s="98"/>
      <c r="E13" s="98"/>
      <c r="F13" s="99"/>
      <c r="G13" s="66">
        <f>IF(G9="","",G9-G10-G11)</f>
      </c>
      <c r="H13" s="67"/>
      <c r="I13" s="67"/>
      <c r="J13" s="67"/>
      <c r="K13" s="67"/>
      <c r="L13" s="67"/>
      <c r="M13" s="67"/>
      <c r="N13" s="68"/>
      <c r="P13" s="105" t="s">
        <v>25</v>
      </c>
      <c r="Q13" s="106"/>
      <c r="R13" s="106"/>
      <c r="S13" s="129" t="s">
        <v>43</v>
      </c>
      <c r="T13" s="130"/>
      <c r="U13" s="36"/>
      <c r="V13" s="131"/>
      <c r="W13" s="131"/>
      <c r="X13" s="131"/>
      <c r="Y13" s="131"/>
      <c r="Z13" s="131"/>
      <c r="AA13" s="132"/>
    </row>
    <row r="14" spans="11:27" ht="15" customHeight="1">
      <c r="K14" s="133">
        <f>IF(G9="","","進捗率")</f>
      </c>
      <c r="L14" s="133"/>
      <c r="M14" s="134">
        <f>IF(G9="","",1-G13/G9)</f>
      </c>
      <c r="N14" s="134"/>
      <c r="P14" s="137" t="s">
        <v>38</v>
      </c>
      <c r="Q14" s="138"/>
      <c r="R14" s="139"/>
      <c r="S14" s="140"/>
      <c r="T14" s="141"/>
      <c r="U14" s="141"/>
      <c r="V14" s="141"/>
      <c r="W14" s="141"/>
      <c r="X14" s="141"/>
      <c r="Y14" s="141"/>
      <c r="Z14" s="141"/>
      <c r="AA14" s="142"/>
    </row>
    <row r="15" spans="1:27" ht="22.5" customHeight="1">
      <c r="A15" s="79" t="s">
        <v>27</v>
      </c>
      <c r="B15" s="80"/>
      <c r="C15" s="81"/>
      <c r="D15" s="111"/>
      <c r="E15" s="112"/>
      <c r="F15" s="112"/>
      <c r="G15" s="112"/>
      <c r="H15" s="112"/>
      <c r="I15" s="112"/>
      <c r="J15" s="112"/>
      <c r="K15" s="112"/>
      <c r="L15" s="112"/>
      <c r="M15" s="112"/>
      <c r="N15" s="113"/>
      <c r="P15" s="143" t="s">
        <v>26</v>
      </c>
      <c r="Q15" s="144"/>
      <c r="R15" s="145"/>
      <c r="S15" s="135"/>
      <c r="T15" s="135"/>
      <c r="U15" s="135"/>
      <c r="V15" s="135"/>
      <c r="W15" s="135"/>
      <c r="X15" s="135"/>
      <c r="Y15" s="135"/>
      <c r="Z15" s="135"/>
      <c r="AA15" s="136"/>
    </row>
    <row r="16" spans="1:11" ht="7.5" customHeight="1">
      <c r="A16" s="8"/>
      <c r="B16" s="8"/>
      <c r="C16" s="8"/>
      <c r="D16" s="8"/>
      <c r="E16" s="8"/>
      <c r="F16" s="9"/>
      <c r="G16" s="9"/>
      <c r="H16" s="9"/>
      <c r="I16" s="9"/>
      <c r="J16" s="9"/>
      <c r="K16" s="9"/>
    </row>
    <row r="17" spans="1:27" ht="22.5" customHeight="1">
      <c r="A17" s="74" t="s">
        <v>81</v>
      </c>
      <c r="B17" s="75"/>
      <c r="C17" s="76" t="s">
        <v>28</v>
      </c>
      <c r="D17" s="77"/>
      <c r="E17" s="77"/>
      <c r="F17" s="77"/>
      <c r="G17" s="77"/>
      <c r="H17" s="77"/>
      <c r="I17" s="77"/>
      <c r="J17" s="77"/>
      <c r="K17" s="77"/>
      <c r="L17" s="77"/>
      <c r="M17" s="77"/>
      <c r="N17" s="78"/>
      <c r="O17" s="153" t="s">
        <v>83</v>
      </c>
      <c r="P17" s="75"/>
      <c r="Q17" s="154" t="s">
        <v>82</v>
      </c>
      <c r="R17" s="154"/>
      <c r="S17" s="153" t="s">
        <v>93</v>
      </c>
      <c r="T17" s="75"/>
      <c r="U17" s="153" t="s">
        <v>80</v>
      </c>
      <c r="V17" s="92"/>
      <c r="W17" s="75"/>
      <c r="X17" s="154" t="s">
        <v>79</v>
      </c>
      <c r="Y17" s="154"/>
      <c r="Z17" s="154"/>
      <c r="AA17" s="155"/>
    </row>
    <row r="18" spans="1:29" ht="22.5" customHeight="1">
      <c r="A18" s="13"/>
      <c r="B18" s="14"/>
      <c r="C18" s="82"/>
      <c r="D18" s="83"/>
      <c r="E18" s="83"/>
      <c r="F18" s="83"/>
      <c r="G18" s="83"/>
      <c r="H18" s="83"/>
      <c r="I18" s="83"/>
      <c r="J18" s="83"/>
      <c r="K18" s="83"/>
      <c r="L18" s="83"/>
      <c r="M18" s="83"/>
      <c r="N18" s="84"/>
      <c r="O18" s="146"/>
      <c r="P18" s="147"/>
      <c r="Q18" s="148"/>
      <c r="R18" s="149"/>
      <c r="S18" s="100"/>
      <c r="T18" s="101"/>
      <c r="U18" s="89"/>
      <c r="V18" s="90"/>
      <c r="W18" s="91"/>
      <c r="X18" s="150">
        <f aca="true" t="shared" si="0" ref="X18:X27">IF(C18="","",ROUNDDOWN(Q18*U18,0))</f>
      </c>
      <c r="Y18" s="151"/>
      <c r="Z18" s="151"/>
      <c r="AA18" s="152"/>
      <c r="AC18" s="40">
        <f>IF(AND(Q18&gt;0,ISBLANK(S18)),"税率を選択してください","")</f>
      </c>
    </row>
    <row r="19" spans="1:29" ht="22.5" customHeight="1">
      <c r="A19" s="13"/>
      <c r="B19" s="14"/>
      <c r="C19" s="82"/>
      <c r="D19" s="83"/>
      <c r="E19" s="83"/>
      <c r="F19" s="83"/>
      <c r="G19" s="83"/>
      <c r="H19" s="83"/>
      <c r="I19" s="83"/>
      <c r="J19" s="83"/>
      <c r="K19" s="83"/>
      <c r="L19" s="83"/>
      <c r="M19" s="83"/>
      <c r="N19" s="84"/>
      <c r="O19" s="146"/>
      <c r="P19" s="147"/>
      <c r="Q19" s="88"/>
      <c r="R19" s="88"/>
      <c r="S19" s="100"/>
      <c r="T19" s="101"/>
      <c r="U19" s="89"/>
      <c r="V19" s="90"/>
      <c r="W19" s="91"/>
      <c r="X19" s="150">
        <f t="shared" si="0"/>
      </c>
      <c r="Y19" s="151"/>
      <c r="Z19" s="151"/>
      <c r="AA19" s="152"/>
      <c r="AC19" s="40">
        <f aca="true" t="shared" si="1" ref="AC19:AC27">IF(AND(Q19&gt;0,ISBLANK(S19)),"税率を選択してください","")</f>
      </c>
    </row>
    <row r="20" spans="1:29" ht="22.5" customHeight="1">
      <c r="A20" s="13"/>
      <c r="B20" s="14"/>
      <c r="C20" s="82"/>
      <c r="D20" s="83"/>
      <c r="E20" s="83"/>
      <c r="F20" s="83"/>
      <c r="G20" s="83"/>
      <c r="H20" s="83"/>
      <c r="I20" s="83"/>
      <c r="J20" s="83"/>
      <c r="K20" s="83"/>
      <c r="L20" s="83"/>
      <c r="M20" s="83"/>
      <c r="N20" s="84"/>
      <c r="O20" s="146"/>
      <c r="P20" s="147"/>
      <c r="Q20" s="88"/>
      <c r="R20" s="88"/>
      <c r="S20" s="100"/>
      <c r="T20" s="101"/>
      <c r="U20" s="89"/>
      <c r="V20" s="90"/>
      <c r="W20" s="91"/>
      <c r="X20" s="150">
        <f t="shared" si="0"/>
      </c>
      <c r="Y20" s="151"/>
      <c r="Z20" s="151"/>
      <c r="AA20" s="152"/>
      <c r="AC20" s="40">
        <f t="shared" si="1"/>
      </c>
    </row>
    <row r="21" spans="1:29" ht="22.5" customHeight="1">
      <c r="A21" s="13"/>
      <c r="B21" s="14"/>
      <c r="C21" s="82"/>
      <c r="D21" s="83"/>
      <c r="E21" s="83"/>
      <c r="F21" s="83"/>
      <c r="G21" s="83"/>
      <c r="H21" s="83"/>
      <c r="I21" s="83"/>
      <c r="J21" s="83"/>
      <c r="K21" s="83"/>
      <c r="L21" s="83"/>
      <c r="M21" s="83"/>
      <c r="N21" s="84"/>
      <c r="O21" s="146"/>
      <c r="P21" s="147"/>
      <c r="Q21" s="88"/>
      <c r="R21" s="88"/>
      <c r="S21" s="100"/>
      <c r="T21" s="101"/>
      <c r="U21" s="89"/>
      <c r="V21" s="90"/>
      <c r="W21" s="91"/>
      <c r="X21" s="150">
        <f t="shared" si="0"/>
      </c>
      <c r="Y21" s="151"/>
      <c r="Z21" s="151"/>
      <c r="AA21" s="152"/>
      <c r="AC21" s="40">
        <f t="shared" si="1"/>
      </c>
    </row>
    <row r="22" spans="1:29" ht="22.5" customHeight="1">
      <c r="A22" s="13"/>
      <c r="B22" s="14"/>
      <c r="C22" s="82"/>
      <c r="D22" s="83"/>
      <c r="E22" s="83"/>
      <c r="F22" s="83"/>
      <c r="G22" s="83"/>
      <c r="H22" s="83"/>
      <c r="I22" s="83"/>
      <c r="J22" s="83"/>
      <c r="K22" s="83"/>
      <c r="L22" s="83"/>
      <c r="M22" s="83"/>
      <c r="N22" s="84"/>
      <c r="O22" s="146"/>
      <c r="P22" s="147"/>
      <c r="Q22" s="88"/>
      <c r="R22" s="88"/>
      <c r="S22" s="100"/>
      <c r="T22" s="101"/>
      <c r="U22" s="89"/>
      <c r="V22" s="90"/>
      <c r="W22" s="91"/>
      <c r="X22" s="150">
        <f t="shared" si="0"/>
      </c>
      <c r="Y22" s="151"/>
      <c r="Z22" s="151"/>
      <c r="AA22" s="152"/>
      <c r="AC22" s="40">
        <f t="shared" si="1"/>
      </c>
    </row>
    <row r="23" spans="1:29" ht="22.5" customHeight="1">
      <c r="A23" s="13"/>
      <c r="B23" s="14"/>
      <c r="C23" s="82"/>
      <c r="D23" s="83"/>
      <c r="E23" s="83"/>
      <c r="F23" s="83"/>
      <c r="G23" s="83"/>
      <c r="H23" s="83"/>
      <c r="I23" s="83"/>
      <c r="J23" s="83"/>
      <c r="K23" s="83"/>
      <c r="L23" s="83"/>
      <c r="M23" s="83"/>
      <c r="N23" s="84"/>
      <c r="O23" s="146"/>
      <c r="P23" s="147"/>
      <c r="Q23" s="88"/>
      <c r="R23" s="88"/>
      <c r="S23" s="100"/>
      <c r="T23" s="101"/>
      <c r="U23" s="89"/>
      <c r="V23" s="90"/>
      <c r="W23" s="91"/>
      <c r="X23" s="150">
        <f t="shared" si="0"/>
      </c>
      <c r="Y23" s="151"/>
      <c r="Z23" s="151"/>
      <c r="AA23" s="152"/>
      <c r="AC23" s="40">
        <f t="shared" si="1"/>
      </c>
    </row>
    <row r="24" spans="1:29" ht="22.5" customHeight="1">
      <c r="A24" s="13"/>
      <c r="B24" s="14"/>
      <c r="C24" s="82"/>
      <c r="D24" s="83"/>
      <c r="E24" s="83"/>
      <c r="F24" s="83"/>
      <c r="G24" s="83"/>
      <c r="H24" s="83"/>
      <c r="I24" s="83"/>
      <c r="J24" s="83"/>
      <c r="K24" s="83"/>
      <c r="L24" s="83"/>
      <c r="M24" s="83"/>
      <c r="N24" s="84"/>
      <c r="O24" s="146"/>
      <c r="P24" s="147"/>
      <c r="Q24" s="88"/>
      <c r="R24" s="88"/>
      <c r="S24" s="100"/>
      <c r="T24" s="101"/>
      <c r="U24" s="89"/>
      <c r="V24" s="90"/>
      <c r="W24" s="91"/>
      <c r="X24" s="150">
        <f t="shared" si="0"/>
      </c>
      <c r="Y24" s="151"/>
      <c r="Z24" s="151"/>
      <c r="AA24" s="152"/>
      <c r="AC24" s="40">
        <f t="shared" si="1"/>
      </c>
    </row>
    <row r="25" spans="1:29" ht="22.5" customHeight="1">
      <c r="A25" s="13"/>
      <c r="B25" s="14"/>
      <c r="C25" s="82"/>
      <c r="D25" s="83"/>
      <c r="E25" s="83"/>
      <c r="F25" s="83"/>
      <c r="G25" s="83"/>
      <c r="H25" s="83"/>
      <c r="I25" s="83"/>
      <c r="J25" s="83"/>
      <c r="K25" s="83"/>
      <c r="L25" s="83"/>
      <c r="M25" s="83"/>
      <c r="N25" s="84"/>
      <c r="O25" s="146"/>
      <c r="P25" s="147"/>
      <c r="Q25" s="88"/>
      <c r="R25" s="88"/>
      <c r="S25" s="100"/>
      <c r="T25" s="101"/>
      <c r="U25" s="89"/>
      <c r="V25" s="90"/>
      <c r="W25" s="91"/>
      <c r="X25" s="150">
        <f t="shared" si="0"/>
      </c>
      <c r="Y25" s="151"/>
      <c r="Z25" s="151"/>
      <c r="AA25" s="152"/>
      <c r="AC25" s="40">
        <f t="shared" si="1"/>
      </c>
    </row>
    <row r="26" spans="1:29" ht="22.5" customHeight="1">
      <c r="A26" s="13"/>
      <c r="B26" s="14"/>
      <c r="C26" s="82"/>
      <c r="D26" s="83"/>
      <c r="E26" s="83"/>
      <c r="F26" s="83"/>
      <c r="G26" s="83"/>
      <c r="H26" s="83"/>
      <c r="I26" s="83"/>
      <c r="J26" s="83"/>
      <c r="K26" s="83"/>
      <c r="L26" s="83"/>
      <c r="M26" s="83"/>
      <c r="N26" s="84"/>
      <c r="O26" s="146"/>
      <c r="P26" s="147"/>
      <c r="Q26" s="88"/>
      <c r="R26" s="88"/>
      <c r="S26" s="100"/>
      <c r="T26" s="101"/>
      <c r="U26" s="89"/>
      <c r="V26" s="90"/>
      <c r="W26" s="91"/>
      <c r="X26" s="150">
        <f t="shared" si="0"/>
      </c>
      <c r="Y26" s="151"/>
      <c r="Z26" s="151"/>
      <c r="AA26" s="152"/>
      <c r="AC26" s="40">
        <f t="shared" si="1"/>
      </c>
    </row>
    <row r="27" spans="1:29" ht="22.5" customHeight="1">
      <c r="A27" s="13"/>
      <c r="B27" s="14"/>
      <c r="C27" s="82"/>
      <c r="D27" s="83"/>
      <c r="E27" s="83"/>
      <c r="F27" s="83"/>
      <c r="G27" s="83"/>
      <c r="H27" s="83"/>
      <c r="I27" s="83"/>
      <c r="J27" s="83"/>
      <c r="K27" s="83"/>
      <c r="L27" s="83"/>
      <c r="M27" s="83"/>
      <c r="N27" s="84"/>
      <c r="O27" s="146"/>
      <c r="P27" s="147"/>
      <c r="Q27" s="88"/>
      <c r="R27" s="88"/>
      <c r="S27" s="100"/>
      <c r="T27" s="101"/>
      <c r="U27" s="89"/>
      <c r="V27" s="90"/>
      <c r="W27" s="91"/>
      <c r="X27" s="150">
        <f t="shared" si="0"/>
      </c>
      <c r="Y27" s="151"/>
      <c r="Z27" s="151"/>
      <c r="AA27" s="152"/>
      <c r="AC27" s="40">
        <f t="shared" si="1"/>
      </c>
    </row>
    <row r="28" spans="1:27" ht="22.5" customHeight="1">
      <c r="A28" s="167" t="s">
        <v>102</v>
      </c>
      <c r="B28" s="165"/>
      <c r="C28" s="165"/>
      <c r="D28" s="165"/>
      <c r="E28" s="165"/>
      <c r="F28" s="165"/>
      <c r="G28" s="165"/>
      <c r="H28" s="165"/>
      <c r="I28" s="165"/>
      <c r="J28" s="165"/>
      <c r="K28" s="165"/>
      <c r="L28" s="165"/>
      <c r="M28" s="165"/>
      <c r="N28" s="165"/>
      <c r="O28" s="165"/>
      <c r="P28" s="165"/>
      <c r="Q28" s="165"/>
      <c r="R28" s="165"/>
      <c r="S28" s="165"/>
      <c r="T28" s="165"/>
      <c r="U28" s="165"/>
      <c r="V28" s="165"/>
      <c r="W28" s="168"/>
      <c r="X28" s="156">
        <f>SUM(X18:AA27)</f>
        <v>0</v>
      </c>
      <c r="Y28" s="157"/>
      <c r="Z28" s="157"/>
      <c r="AA28" s="158"/>
    </row>
    <row r="29" spans="1:29" ht="22.5" customHeight="1">
      <c r="A29" s="10"/>
      <c r="B29" s="184" t="s">
        <v>30</v>
      </c>
      <c r="C29" s="184"/>
      <c r="D29" s="184"/>
      <c r="E29" s="184"/>
      <c r="F29" s="184"/>
      <c r="G29" s="159">
        <v>0.1</v>
      </c>
      <c r="H29" s="159"/>
      <c r="I29" s="11"/>
      <c r="J29" s="165" t="s">
        <v>101</v>
      </c>
      <c r="K29" s="165"/>
      <c r="L29" s="165"/>
      <c r="M29" s="124">
        <f>SUMIF(S18:AA27,G29,X18:AA27)</f>
        <v>0</v>
      </c>
      <c r="N29" s="124"/>
      <c r="O29" s="124"/>
      <c r="P29" s="124"/>
      <c r="Q29" s="11" t="s">
        <v>99</v>
      </c>
      <c r="R29" s="37"/>
      <c r="S29" s="169" t="s">
        <v>73</v>
      </c>
      <c r="T29" s="169"/>
      <c r="U29" s="169"/>
      <c r="V29" s="161"/>
      <c r="W29" s="162"/>
      <c r="X29" s="163">
        <f>ROUNDDOWN(SUMIF(S18:AA27,G29,X18:AA27)*0.1,0)+V29</f>
        <v>0</v>
      </c>
      <c r="Y29" s="163"/>
      <c r="Z29" s="163"/>
      <c r="AA29" s="164"/>
      <c r="AC29" s="41"/>
    </row>
    <row r="30" spans="1:29" ht="22.5" customHeight="1">
      <c r="A30" s="10"/>
      <c r="B30" s="184" t="s">
        <v>30</v>
      </c>
      <c r="C30" s="184"/>
      <c r="D30" s="184"/>
      <c r="E30" s="184"/>
      <c r="F30" s="184"/>
      <c r="G30" s="159">
        <v>0.08</v>
      </c>
      <c r="H30" s="160"/>
      <c r="J30" s="166" t="s">
        <v>101</v>
      </c>
      <c r="K30" s="166"/>
      <c r="L30" s="166"/>
      <c r="M30" s="124">
        <f>SUMIF(S18:AA27,G30,X18:AA27)</f>
        <v>0</v>
      </c>
      <c r="N30" s="124"/>
      <c r="O30" s="124"/>
      <c r="P30" s="124"/>
      <c r="Q30" s="1" t="s">
        <v>100</v>
      </c>
      <c r="R30" s="37"/>
      <c r="S30" s="169" t="s">
        <v>73</v>
      </c>
      <c r="T30" s="169"/>
      <c r="U30" s="169"/>
      <c r="V30" s="161"/>
      <c r="W30" s="162"/>
      <c r="X30" s="163">
        <f>ROUNDDOWN(SUMIF(S18:AA27,G30,X18:AA27)*0.08,0)+V30</f>
        <v>0</v>
      </c>
      <c r="Y30" s="163"/>
      <c r="Z30" s="163"/>
      <c r="AA30" s="164"/>
      <c r="AC30" s="41"/>
    </row>
    <row r="31" spans="1:27" ht="22.5" customHeight="1">
      <c r="A31" s="185" t="s">
        <v>103</v>
      </c>
      <c r="B31" s="186"/>
      <c r="C31" s="186"/>
      <c r="D31" s="186"/>
      <c r="E31" s="186"/>
      <c r="F31" s="186"/>
      <c r="G31" s="186"/>
      <c r="H31" s="186"/>
      <c r="I31" s="186"/>
      <c r="J31" s="186"/>
      <c r="K31" s="186"/>
      <c r="L31" s="186"/>
      <c r="M31" s="186"/>
      <c r="N31" s="186"/>
      <c r="O31" s="186"/>
      <c r="P31" s="186"/>
      <c r="Q31" s="186"/>
      <c r="R31" s="186"/>
      <c r="S31" s="186"/>
      <c r="T31" s="186"/>
      <c r="U31" s="186"/>
      <c r="V31" s="186"/>
      <c r="W31" s="187"/>
      <c r="X31" s="170">
        <f>SUM(X28:AA30)</f>
        <v>0</v>
      </c>
      <c r="Y31" s="171"/>
      <c r="Z31" s="171"/>
      <c r="AA31" s="172"/>
    </row>
    <row r="32" spans="1:27" ht="6"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3" ht="14.25">
      <c r="A33" s="199" t="s">
        <v>39</v>
      </c>
      <c r="B33" s="199"/>
      <c r="C33" s="199"/>
    </row>
    <row r="34" spans="1:23" ht="22.5" customHeight="1">
      <c r="A34" s="103" t="s">
        <v>32</v>
      </c>
      <c r="B34" s="104"/>
      <c r="C34" s="193"/>
      <c r="D34" s="76"/>
      <c r="E34" s="77"/>
      <c r="F34" s="77"/>
      <c r="G34" s="77"/>
      <c r="H34" s="77"/>
      <c r="I34" s="77"/>
      <c r="J34" s="77"/>
      <c r="K34" s="181"/>
      <c r="M34" s="194" t="s">
        <v>33</v>
      </c>
      <c r="N34" s="195"/>
      <c r="O34" s="195"/>
      <c r="P34" s="196"/>
      <c r="Q34" s="196"/>
      <c r="R34" s="196"/>
      <c r="S34" s="196"/>
      <c r="T34" s="196"/>
      <c r="U34" s="197"/>
      <c r="V34" s="197"/>
      <c r="W34" s="198"/>
    </row>
    <row r="35" spans="1:11" ht="22.5" customHeight="1">
      <c r="A35" s="105" t="s">
        <v>34</v>
      </c>
      <c r="B35" s="106"/>
      <c r="C35" s="188"/>
      <c r="D35" s="182"/>
      <c r="E35" s="165"/>
      <c r="F35" s="165"/>
      <c r="G35" s="165"/>
      <c r="H35" s="165"/>
      <c r="I35" s="165"/>
      <c r="J35" s="165"/>
      <c r="K35" s="183"/>
    </row>
    <row r="36" spans="1:11" ht="22.5" customHeight="1">
      <c r="A36" s="189" t="s">
        <v>35</v>
      </c>
      <c r="B36" s="203" t="s">
        <v>36</v>
      </c>
      <c r="C36" s="204"/>
      <c r="D36" s="182"/>
      <c r="E36" s="165"/>
      <c r="F36" s="165"/>
      <c r="G36" s="165"/>
      <c r="H36" s="165"/>
      <c r="I36" s="165"/>
      <c r="J36" s="165"/>
      <c r="K36" s="183"/>
    </row>
    <row r="37" spans="1:27" ht="22.5" customHeight="1">
      <c r="A37" s="190"/>
      <c r="B37" s="173" t="s">
        <v>77</v>
      </c>
      <c r="C37" s="174"/>
      <c r="D37" s="71"/>
      <c r="E37" s="72"/>
      <c r="F37" s="72"/>
      <c r="G37" s="72"/>
      <c r="H37" s="72"/>
      <c r="I37" s="72"/>
      <c r="J37" s="72"/>
      <c r="K37" s="73"/>
      <c r="M37" s="175"/>
      <c r="N37" s="176"/>
      <c r="O37" s="218"/>
      <c r="P37" s="175"/>
      <c r="Q37" s="176"/>
      <c r="R37" s="218"/>
      <c r="S37" s="175"/>
      <c r="T37" s="176"/>
      <c r="U37" s="176"/>
      <c r="V37" s="175"/>
      <c r="W37" s="176"/>
      <c r="X37" s="218"/>
      <c r="Y37" s="175"/>
      <c r="Z37" s="176"/>
      <c r="AA37" s="218"/>
    </row>
    <row r="38" spans="1:27" ht="22.5" customHeight="1">
      <c r="A38" s="191"/>
      <c r="B38" s="221" t="s">
        <v>37</v>
      </c>
      <c r="C38" s="38" t="s">
        <v>75</v>
      </c>
      <c r="D38" s="71"/>
      <c r="E38" s="72"/>
      <c r="F38" s="72"/>
      <c r="G38" s="72"/>
      <c r="H38" s="72"/>
      <c r="I38" s="72"/>
      <c r="J38" s="72"/>
      <c r="K38" s="73"/>
      <c r="M38" s="177"/>
      <c r="N38" s="178"/>
      <c r="O38" s="219"/>
      <c r="P38" s="177"/>
      <c r="Q38" s="178"/>
      <c r="R38" s="219"/>
      <c r="S38" s="177"/>
      <c r="T38" s="178"/>
      <c r="U38" s="178"/>
      <c r="V38" s="177"/>
      <c r="W38" s="178"/>
      <c r="X38" s="219"/>
      <c r="Y38" s="177"/>
      <c r="Z38" s="178"/>
      <c r="AA38" s="219"/>
    </row>
    <row r="39" spans="1:27" ht="22.5" customHeight="1">
      <c r="A39" s="192"/>
      <c r="B39" s="222"/>
      <c r="C39" s="39" t="s">
        <v>76</v>
      </c>
      <c r="D39" s="200"/>
      <c r="E39" s="201"/>
      <c r="F39" s="201"/>
      <c r="G39" s="201"/>
      <c r="H39" s="201"/>
      <c r="I39" s="201"/>
      <c r="J39" s="201"/>
      <c r="K39" s="202"/>
      <c r="M39" s="179"/>
      <c r="N39" s="180"/>
      <c r="O39" s="220"/>
      <c r="P39" s="179"/>
      <c r="Q39" s="180"/>
      <c r="R39" s="220"/>
      <c r="S39" s="179"/>
      <c r="T39" s="180"/>
      <c r="U39" s="180"/>
      <c r="V39" s="179"/>
      <c r="W39" s="180"/>
      <c r="X39" s="220"/>
      <c r="Y39" s="179"/>
      <c r="Z39" s="180"/>
      <c r="AA39" s="220"/>
    </row>
  </sheetData>
  <sheetProtection password="8978" sheet="1" objects="1" scenarios="1" selectLockedCells="1"/>
  <mergeCells count="158">
    <mergeCell ref="A12:F12"/>
    <mergeCell ref="G12:N12"/>
    <mergeCell ref="P7:R8"/>
    <mergeCell ref="S7:AA8"/>
    <mergeCell ref="AC7:AN8"/>
    <mergeCell ref="Y37:AA39"/>
    <mergeCell ref="B38:B39"/>
    <mergeCell ref="M37:O39"/>
    <mergeCell ref="P37:R39"/>
    <mergeCell ref="V37:X39"/>
    <mergeCell ref="A33:C33"/>
    <mergeCell ref="D36:K36"/>
    <mergeCell ref="D39:K39"/>
    <mergeCell ref="O24:P24"/>
    <mergeCell ref="Q23:R23"/>
    <mergeCell ref="C20:N20"/>
    <mergeCell ref="O20:P20"/>
    <mergeCell ref="B36:C36"/>
    <mergeCell ref="O22:P22"/>
    <mergeCell ref="C24:N24"/>
    <mergeCell ref="U23:W23"/>
    <mergeCell ref="A35:C35"/>
    <mergeCell ref="A36:A39"/>
    <mergeCell ref="A34:C34"/>
    <mergeCell ref="M34:O34"/>
    <mergeCell ref="B29:F29"/>
    <mergeCell ref="P34:W34"/>
    <mergeCell ref="O26:P26"/>
    <mergeCell ref="C27:N27"/>
    <mergeCell ref="Q27:R27"/>
    <mergeCell ref="X31:AA31"/>
    <mergeCell ref="B37:C37"/>
    <mergeCell ref="X30:AA30"/>
    <mergeCell ref="S30:U30"/>
    <mergeCell ref="S37:U39"/>
    <mergeCell ref="D34:K34"/>
    <mergeCell ref="D35:K35"/>
    <mergeCell ref="B30:F30"/>
    <mergeCell ref="A31:W31"/>
    <mergeCell ref="D37:K37"/>
    <mergeCell ref="X28:AA28"/>
    <mergeCell ref="G30:H30"/>
    <mergeCell ref="V30:W30"/>
    <mergeCell ref="X29:AA29"/>
    <mergeCell ref="J29:L29"/>
    <mergeCell ref="J30:L30"/>
    <mergeCell ref="V29:W29"/>
    <mergeCell ref="A28:W28"/>
    <mergeCell ref="G29:H29"/>
    <mergeCell ref="S29:U29"/>
    <mergeCell ref="U27:W27"/>
    <mergeCell ref="X27:AA27"/>
    <mergeCell ref="O27:P27"/>
    <mergeCell ref="C25:N25"/>
    <mergeCell ref="Q25:R25"/>
    <mergeCell ref="U25:W25"/>
    <mergeCell ref="X25:AA25"/>
    <mergeCell ref="S25:T25"/>
    <mergeCell ref="S26:T26"/>
    <mergeCell ref="S27:T27"/>
    <mergeCell ref="X23:AA23"/>
    <mergeCell ref="C26:N26"/>
    <mergeCell ref="Q26:R26"/>
    <mergeCell ref="U26:W26"/>
    <mergeCell ref="X26:AA26"/>
    <mergeCell ref="O25:P25"/>
    <mergeCell ref="X24:AA24"/>
    <mergeCell ref="O23:P23"/>
    <mergeCell ref="C23:N23"/>
    <mergeCell ref="S24:T24"/>
    <mergeCell ref="X20:AA20"/>
    <mergeCell ref="C21:N21"/>
    <mergeCell ref="Q21:R21"/>
    <mergeCell ref="U21:W21"/>
    <mergeCell ref="X21:AA21"/>
    <mergeCell ref="O21:P21"/>
    <mergeCell ref="O19:P19"/>
    <mergeCell ref="Q19:R19"/>
    <mergeCell ref="U19:W19"/>
    <mergeCell ref="X19:AA19"/>
    <mergeCell ref="C22:N22"/>
    <mergeCell ref="Q22:R22"/>
    <mergeCell ref="U22:W22"/>
    <mergeCell ref="X22:AA22"/>
    <mergeCell ref="Q20:R20"/>
    <mergeCell ref="U20:W20"/>
    <mergeCell ref="O18:P18"/>
    <mergeCell ref="Q18:R18"/>
    <mergeCell ref="U18:W18"/>
    <mergeCell ref="X18:AA18"/>
    <mergeCell ref="O17:P17"/>
    <mergeCell ref="Q17:R17"/>
    <mergeCell ref="U17:W17"/>
    <mergeCell ref="X17:AA17"/>
    <mergeCell ref="S17:T17"/>
    <mergeCell ref="K14:L14"/>
    <mergeCell ref="M14:N14"/>
    <mergeCell ref="S15:AA15"/>
    <mergeCell ref="P14:R14"/>
    <mergeCell ref="S14:AA14"/>
    <mergeCell ref="P15:R15"/>
    <mergeCell ref="V9:W9"/>
    <mergeCell ref="M29:P29"/>
    <mergeCell ref="M30:P30"/>
    <mergeCell ref="S11:AA11"/>
    <mergeCell ref="P12:R12"/>
    <mergeCell ref="S12:AA12"/>
    <mergeCell ref="P13:R13"/>
    <mergeCell ref="S13:T13"/>
    <mergeCell ref="V13:AA13"/>
    <mergeCell ref="C18:N18"/>
    <mergeCell ref="A1:AA1"/>
    <mergeCell ref="R2:U2"/>
    <mergeCell ref="V2:AA2"/>
    <mergeCell ref="A3:J3"/>
    <mergeCell ref="K3:L3"/>
    <mergeCell ref="P3:R3"/>
    <mergeCell ref="H2:I2"/>
    <mergeCell ref="S22:T22"/>
    <mergeCell ref="S23:T23"/>
    <mergeCell ref="A4:H4"/>
    <mergeCell ref="P4:R5"/>
    <mergeCell ref="T4:W4"/>
    <mergeCell ref="X4:AA4"/>
    <mergeCell ref="S5:AA5"/>
    <mergeCell ref="D15:N15"/>
    <mergeCell ref="P10:R10"/>
    <mergeCell ref="P11:R11"/>
    <mergeCell ref="Q24:R24"/>
    <mergeCell ref="U24:W24"/>
    <mergeCell ref="A9:F9"/>
    <mergeCell ref="A10:F10"/>
    <mergeCell ref="A11:F11"/>
    <mergeCell ref="A13:F13"/>
    <mergeCell ref="S18:T18"/>
    <mergeCell ref="S19:T19"/>
    <mergeCell ref="S20:T20"/>
    <mergeCell ref="S21:T21"/>
    <mergeCell ref="G13:N13"/>
    <mergeCell ref="G5:N5"/>
    <mergeCell ref="G6:N6"/>
    <mergeCell ref="G7:N7"/>
    <mergeCell ref="D38:K38"/>
    <mergeCell ref="A17:B17"/>
    <mergeCell ref="C17:N17"/>
    <mergeCell ref="A15:C15"/>
    <mergeCell ref="C19:N19"/>
    <mergeCell ref="G9:N9"/>
    <mergeCell ref="A5:F5"/>
    <mergeCell ref="A6:F6"/>
    <mergeCell ref="A7:F7"/>
    <mergeCell ref="X9:AA9"/>
    <mergeCell ref="R9:U9"/>
    <mergeCell ref="G11:N11"/>
    <mergeCell ref="G10:N10"/>
    <mergeCell ref="P6:R6"/>
    <mergeCell ref="P9:Q9"/>
    <mergeCell ref="S6:Z6"/>
  </mergeCells>
  <dataValidations count="8">
    <dataValidation type="list" allowBlank="1" showInputMessage="1" showErrorMessage="1" sqref="S13:U13">
      <formula1>",当座,普通"</formula1>
    </dataValidation>
    <dataValidation allowBlank="1" showInputMessage="1" showErrorMessage="1" imeMode="on" sqref="A3:J3 D15:N15 S4:AA6 S11:AA12 C18:P27 S14:AA15"/>
    <dataValidation type="list" allowBlank="1" showInputMessage="1" showErrorMessage="1" sqref="S18:T27">
      <formula1>"10%,8%,対象外"</formula1>
    </dataValidation>
    <dataValidation allowBlank="1" showInputMessage="1" showErrorMessage="1" imeMode="off" sqref="V2:AA2 X9:AA9 V13:AA13 A18:B27 R9:U9"/>
    <dataValidation type="whole" allowBlank="1" showInputMessage="1" showErrorMessage="1" errorTitle="入力エラー" error="金額を入力してください" imeMode="off" sqref="G9:N10">
      <formula1>-9999999999</formula1>
      <formula2>9999999999</formula2>
    </dataValidation>
    <dataValidation allowBlank="1" showInputMessage="1" showErrorMessage="1" errorTitle="入力エラー" error="数値を入力してください" imeMode="off" sqref="Q18:R27"/>
    <dataValidation type="whole" allowBlank="1" showInputMessage="1" showErrorMessage="1" errorTitle="入力エラー" error="数値を入力してください。" imeMode="off" sqref="U18:W27">
      <formula1>-9999999999</formula1>
      <formula2>9999999999</formula2>
    </dataValidation>
    <dataValidation type="whole" allowBlank="1" showInputMessage="1" showErrorMessage="1" errorTitle="入力エラー" error="端数調整する金額を入力してください。" imeMode="off" sqref="V29:W30">
      <formula1>-9999</formula1>
      <formula2>9999</formula2>
    </dataValidation>
  </dataValidations>
  <printOptions horizontalCentered="1" verticalCentered="1"/>
  <pageMargins left="0.5511811023622047" right="0.2362204724409449" top="0.5511811023622047" bottom="0.3937007874015748" header="0.2362204724409449" footer="0.1968503937007874"/>
  <pageSetup blackAndWhite="1" cellComments="asDisplayed" fitToHeight="1" fitToWidth="1" horizontalDpi="600" verticalDpi="600" orientation="portrait" paperSize="9" scale="99" r:id="rId4"/>
  <headerFooter>
    <oddFooter>&amp;R20230310</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A40"/>
  <sheetViews>
    <sheetView zoomScalePageLayoutView="0" workbookViewId="0" topLeftCell="A1">
      <selection activeCell="A34" sqref="A34"/>
    </sheetView>
  </sheetViews>
  <sheetFormatPr defaultColWidth="9.00390625" defaultRowHeight="16.5" customHeight="1"/>
  <cols>
    <col min="1" max="1" width="84.75390625" style="15" customWidth="1"/>
    <col min="2" max="16384" width="9.00390625" style="15" customWidth="1"/>
  </cols>
  <sheetData>
    <row r="1" ht="16.5" customHeight="1">
      <c r="A1" s="16">
        <v>44166</v>
      </c>
    </row>
    <row r="2" s="30" customFormat="1" ht="16.5" customHeight="1">
      <c r="A2" s="16" t="s">
        <v>108</v>
      </c>
    </row>
    <row r="3" ht="16.5" customHeight="1">
      <c r="A3" s="17" t="s">
        <v>44</v>
      </c>
    </row>
    <row r="4" ht="16.5" customHeight="1">
      <c r="A4" s="18" t="s">
        <v>54</v>
      </c>
    </row>
    <row r="5" ht="16.5" customHeight="1">
      <c r="A5" s="19" t="s">
        <v>49</v>
      </c>
    </row>
    <row r="6" ht="16.5" customHeight="1">
      <c r="A6" s="19" t="s">
        <v>50</v>
      </c>
    </row>
    <row r="7" ht="16.5" customHeight="1">
      <c r="A7" s="20" t="s">
        <v>56</v>
      </c>
    </row>
    <row r="8" ht="16.5" customHeight="1">
      <c r="A8" s="25" t="s">
        <v>57</v>
      </c>
    </row>
    <row r="9" ht="16.5" customHeight="1">
      <c r="A9" s="25" t="s">
        <v>59</v>
      </c>
    </row>
    <row r="11" ht="16.5" customHeight="1">
      <c r="A11" s="20" t="s">
        <v>51</v>
      </c>
    </row>
    <row r="12" ht="16.5" customHeight="1">
      <c r="A12" s="21" t="s">
        <v>67</v>
      </c>
    </row>
    <row r="13" ht="16.5" customHeight="1">
      <c r="A13" s="30" t="s">
        <v>70</v>
      </c>
    </row>
    <row r="14" s="26" customFormat="1" ht="16.5" customHeight="1">
      <c r="A14" s="30"/>
    </row>
    <row r="15" ht="16.5" customHeight="1">
      <c r="A15" s="20" t="s">
        <v>52</v>
      </c>
    </row>
    <row r="16" ht="16.5" customHeight="1">
      <c r="A16" s="22" t="s">
        <v>55</v>
      </c>
    </row>
    <row r="17" ht="16.5" customHeight="1">
      <c r="A17" s="17" t="s">
        <v>60</v>
      </c>
    </row>
    <row r="18" ht="16.5" customHeight="1">
      <c r="A18" s="17"/>
    </row>
    <row r="19" ht="16.5" customHeight="1">
      <c r="A19" s="17" t="s">
        <v>72</v>
      </c>
    </row>
    <row r="20" ht="16.5" customHeight="1">
      <c r="A20" s="22" t="s">
        <v>74</v>
      </c>
    </row>
    <row r="21" s="33" customFormat="1" ht="16.5" customHeight="1"/>
    <row r="22" ht="16.5" customHeight="1">
      <c r="A22" s="17" t="s">
        <v>45</v>
      </c>
    </row>
    <row r="24" ht="16.5" customHeight="1">
      <c r="A24" s="17" t="s">
        <v>68</v>
      </c>
    </row>
    <row r="25" s="26" customFormat="1" ht="16.5" customHeight="1"/>
    <row r="26" ht="16.5" customHeight="1">
      <c r="A26" s="23" t="s">
        <v>53</v>
      </c>
    </row>
    <row r="27" ht="16.5" customHeight="1">
      <c r="A27" s="27" t="s">
        <v>71</v>
      </c>
    </row>
    <row r="28" s="26" customFormat="1" ht="16.5" customHeight="1">
      <c r="A28" s="27" t="s">
        <v>66</v>
      </c>
    </row>
    <row r="29" s="26" customFormat="1" ht="16.5" customHeight="1">
      <c r="A29" s="27"/>
    </row>
    <row r="30" ht="16.5" customHeight="1">
      <c r="A30" s="20" t="s">
        <v>46</v>
      </c>
    </row>
    <row r="31" ht="16.5" customHeight="1">
      <c r="A31" s="15" t="s">
        <v>47</v>
      </c>
    </row>
    <row r="32" ht="16.5" customHeight="1">
      <c r="A32" s="28" t="s">
        <v>61</v>
      </c>
    </row>
    <row r="33" ht="16.5" customHeight="1">
      <c r="A33" s="31" t="s">
        <v>69</v>
      </c>
    </row>
    <row r="35" s="30" customFormat="1" ht="16.5" customHeight="1">
      <c r="A35" s="251" t="s">
        <v>109</v>
      </c>
    </row>
    <row r="36" s="30" customFormat="1" ht="16.5" customHeight="1">
      <c r="A36" s="251" t="s">
        <v>110</v>
      </c>
    </row>
    <row r="37" s="30" customFormat="1" ht="16.5" customHeight="1">
      <c r="A37" s="251"/>
    </row>
    <row r="38" ht="16.5" customHeight="1">
      <c r="A38" s="24" t="s">
        <v>48</v>
      </c>
    </row>
    <row r="39" ht="16.5" customHeight="1">
      <c r="A39" s="29" t="s">
        <v>65</v>
      </c>
    </row>
    <row r="40" ht="16.5" customHeight="1">
      <c r="A40" s="29" t="s">
        <v>64</v>
      </c>
    </row>
  </sheetData>
  <sheetProtection/>
  <printOptions/>
  <pageMargins left="0.56" right="0.27"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AB40"/>
  <sheetViews>
    <sheetView showZeros="0" zoomScaleSheetLayoutView="115" zoomScalePageLayoutView="0" workbookViewId="0" topLeftCell="A1">
      <selection activeCell="AF28" sqref="AF28"/>
    </sheetView>
  </sheetViews>
  <sheetFormatPr defaultColWidth="3.75390625" defaultRowHeight="13.5"/>
  <cols>
    <col min="1" max="27" width="3.625" style="1" customWidth="1"/>
    <col min="28" max="16384" width="3.75390625" style="1" customWidth="1"/>
  </cols>
  <sheetData>
    <row r="1" spans="1:27" ht="22.5" customHeight="1">
      <c r="A1" s="241" t="s">
        <v>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row>
    <row r="2" spans="1:27" ht="12.75" customHeight="1">
      <c r="A2" s="34"/>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8" ht="22.5" customHeight="1">
      <c r="A3" s="2" t="s">
        <v>1</v>
      </c>
      <c r="H3" s="121" t="s">
        <v>62</v>
      </c>
      <c r="I3" s="121"/>
      <c r="R3" s="117" t="s">
        <v>2</v>
      </c>
      <c r="S3" s="117"/>
      <c r="T3" s="117"/>
      <c r="U3" s="117"/>
      <c r="V3" s="118">
        <v>44145</v>
      </c>
      <c r="W3" s="118"/>
      <c r="X3" s="118"/>
      <c r="Y3" s="118"/>
      <c r="Z3" s="118"/>
      <c r="AA3" s="118"/>
      <c r="AB3" s="3"/>
    </row>
    <row r="4" spans="1:28" ht="22.5" customHeight="1">
      <c r="A4" s="119" t="s">
        <v>3</v>
      </c>
      <c r="B4" s="119"/>
      <c r="C4" s="119"/>
      <c r="D4" s="119"/>
      <c r="E4" s="119"/>
      <c r="F4" s="119"/>
      <c r="G4" s="119"/>
      <c r="H4" s="119"/>
      <c r="I4" s="119"/>
      <c r="J4" s="119"/>
      <c r="K4" s="120" t="s">
        <v>63</v>
      </c>
      <c r="L4" s="120"/>
      <c r="P4" s="114" t="s">
        <v>4</v>
      </c>
      <c r="Q4" s="114"/>
      <c r="R4" s="114"/>
      <c r="U4" s="4"/>
      <c r="V4" s="4"/>
      <c r="W4" s="4"/>
      <c r="X4" s="4"/>
      <c r="Y4" s="4"/>
      <c r="Z4" s="4"/>
      <c r="AA4" s="4"/>
      <c r="AB4" s="3"/>
    </row>
    <row r="5" spans="1:27" ht="22.5" customHeight="1">
      <c r="A5" s="102" t="s">
        <v>5</v>
      </c>
      <c r="B5" s="102"/>
      <c r="C5" s="102"/>
      <c r="D5" s="102"/>
      <c r="E5" s="102"/>
      <c r="F5" s="102"/>
      <c r="G5" s="102"/>
      <c r="H5" s="102"/>
      <c r="I5" s="5"/>
      <c r="J5" s="5"/>
      <c r="K5" s="5"/>
      <c r="L5" s="5"/>
      <c r="P5" s="103" t="s">
        <v>6</v>
      </c>
      <c r="Q5" s="104"/>
      <c r="R5" s="104"/>
      <c r="S5" s="6" t="s">
        <v>7</v>
      </c>
      <c r="T5" s="240" t="s">
        <v>8</v>
      </c>
      <c r="U5" s="240"/>
      <c r="V5" s="240"/>
      <c r="W5" s="240"/>
      <c r="X5" s="107"/>
      <c r="Y5" s="107"/>
      <c r="Z5" s="107"/>
      <c r="AA5" s="108"/>
    </row>
    <row r="6" spans="1:27" ht="22.5" customHeight="1">
      <c r="A6" s="42" t="s">
        <v>9</v>
      </c>
      <c r="B6" s="43"/>
      <c r="C6" s="43"/>
      <c r="D6" s="43"/>
      <c r="E6" s="43"/>
      <c r="F6" s="44"/>
      <c r="G6" s="69">
        <f>+X29</f>
        <v>738283</v>
      </c>
      <c r="H6" s="69"/>
      <c r="I6" s="69"/>
      <c r="J6" s="69"/>
      <c r="K6" s="69"/>
      <c r="L6" s="69"/>
      <c r="M6" s="69"/>
      <c r="N6" s="70"/>
      <c r="P6" s="105"/>
      <c r="Q6" s="106"/>
      <c r="R6" s="106"/>
      <c r="S6" s="109" t="s">
        <v>10</v>
      </c>
      <c r="T6" s="109"/>
      <c r="U6" s="109"/>
      <c r="V6" s="109"/>
      <c r="W6" s="109"/>
      <c r="X6" s="109"/>
      <c r="Y6" s="109"/>
      <c r="Z6" s="109"/>
      <c r="AA6" s="110"/>
    </row>
    <row r="7" spans="1:27" ht="22.5" customHeight="1">
      <c r="A7" s="45" t="s">
        <v>11</v>
      </c>
      <c r="B7" s="46"/>
      <c r="C7" s="46"/>
      <c r="D7" s="46"/>
      <c r="E7" s="46"/>
      <c r="F7" s="47"/>
      <c r="G7" s="55">
        <f>+X30+X31</f>
        <v>73688</v>
      </c>
      <c r="H7" s="55"/>
      <c r="I7" s="55"/>
      <c r="J7" s="55"/>
      <c r="K7" s="55"/>
      <c r="L7" s="55"/>
      <c r="M7" s="55"/>
      <c r="N7" s="56"/>
      <c r="P7" s="60" t="s">
        <v>12</v>
      </c>
      <c r="Q7" s="61"/>
      <c r="R7" s="61"/>
      <c r="S7" s="64" t="s">
        <v>84</v>
      </c>
      <c r="T7" s="65"/>
      <c r="U7" s="65"/>
      <c r="V7" s="65"/>
      <c r="W7" s="65"/>
      <c r="X7" s="65"/>
      <c r="Y7" s="65"/>
      <c r="Z7" s="65"/>
      <c r="AA7" s="32" t="s">
        <v>58</v>
      </c>
    </row>
    <row r="8" spans="1:27" ht="22.5" customHeight="1">
      <c r="A8" s="48" t="s">
        <v>13</v>
      </c>
      <c r="B8" s="49"/>
      <c r="C8" s="49"/>
      <c r="D8" s="49"/>
      <c r="E8" s="49"/>
      <c r="F8" s="50"/>
      <c r="G8" s="67">
        <f>+X32</f>
        <v>811971</v>
      </c>
      <c r="H8" s="67"/>
      <c r="I8" s="67"/>
      <c r="J8" s="67"/>
      <c r="K8" s="67"/>
      <c r="L8" s="67"/>
      <c r="M8" s="67"/>
      <c r="N8" s="68"/>
      <c r="P8" s="205" t="s">
        <v>106</v>
      </c>
      <c r="Q8" s="206"/>
      <c r="R8" s="207"/>
      <c r="S8" s="234" t="s">
        <v>107</v>
      </c>
      <c r="T8" s="235"/>
      <c r="U8" s="235"/>
      <c r="V8" s="235"/>
      <c r="W8" s="235"/>
      <c r="X8" s="235"/>
      <c r="Y8" s="235"/>
      <c r="Z8" s="235"/>
      <c r="AA8" s="236"/>
    </row>
    <row r="9" spans="6:27" ht="5.25" customHeight="1">
      <c r="F9" s="7"/>
      <c r="G9" s="7"/>
      <c r="H9" s="7"/>
      <c r="I9" s="7"/>
      <c r="J9" s="7"/>
      <c r="K9" s="7"/>
      <c r="L9" s="7"/>
      <c r="P9" s="208"/>
      <c r="Q9" s="209"/>
      <c r="R9" s="210"/>
      <c r="S9" s="237"/>
      <c r="T9" s="238"/>
      <c r="U9" s="238"/>
      <c r="V9" s="238"/>
      <c r="W9" s="238"/>
      <c r="X9" s="238"/>
      <c r="Y9" s="238"/>
      <c r="Z9" s="238"/>
      <c r="AA9" s="239"/>
    </row>
    <row r="10" spans="1:27" ht="22.5" customHeight="1">
      <c r="A10" s="74" t="s">
        <v>16</v>
      </c>
      <c r="B10" s="92"/>
      <c r="C10" s="92"/>
      <c r="D10" s="92"/>
      <c r="E10" s="92"/>
      <c r="F10" s="93"/>
      <c r="G10" s="85">
        <v>5000000</v>
      </c>
      <c r="H10" s="86"/>
      <c r="I10" s="86"/>
      <c r="J10" s="86"/>
      <c r="K10" s="86"/>
      <c r="L10" s="86"/>
      <c r="M10" s="86"/>
      <c r="N10" s="87"/>
      <c r="P10" s="62" t="s">
        <v>14</v>
      </c>
      <c r="Q10" s="63"/>
      <c r="R10" s="53" t="s">
        <v>85</v>
      </c>
      <c r="S10" s="51"/>
      <c r="T10" s="51"/>
      <c r="U10" s="51"/>
      <c r="V10" s="122" t="s">
        <v>15</v>
      </c>
      <c r="W10" s="123"/>
      <c r="X10" s="51" t="s">
        <v>86</v>
      </c>
      <c r="Y10" s="51"/>
      <c r="Z10" s="51"/>
      <c r="AA10" s="52"/>
    </row>
    <row r="11" spans="1:18" ht="22.5" customHeight="1">
      <c r="A11" s="94" t="s">
        <v>18</v>
      </c>
      <c r="B11" s="95"/>
      <c r="C11" s="95"/>
      <c r="D11" s="95"/>
      <c r="E11" s="95"/>
      <c r="F11" s="96"/>
      <c r="G11" s="57">
        <v>1500000</v>
      </c>
      <c r="H11" s="58"/>
      <c r="I11" s="58"/>
      <c r="J11" s="58"/>
      <c r="K11" s="58"/>
      <c r="L11" s="58"/>
      <c r="M11" s="58"/>
      <c r="N11" s="59"/>
      <c r="P11" s="114" t="s">
        <v>17</v>
      </c>
      <c r="Q11" s="114"/>
      <c r="R11" s="114"/>
    </row>
    <row r="12" spans="1:27" ht="22.5" customHeight="1">
      <c r="A12" s="94" t="s">
        <v>21</v>
      </c>
      <c r="B12" s="95"/>
      <c r="C12" s="95"/>
      <c r="D12" s="95"/>
      <c r="E12" s="95"/>
      <c r="F12" s="96"/>
      <c r="G12" s="54">
        <f>IF(G10="","",X29)</f>
        <v>738283</v>
      </c>
      <c r="H12" s="55"/>
      <c r="I12" s="55"/>
      <c r="J12" s="55"/>
      <c r="K12" s="55"/>
      <c r="L12" s="55"/>
      <c r="M12" s="55"/>
      <c r="N12" s="56"/>
      <c r="P12" s="103" t="s">
        <v>19</v>
      </c>
      <c r="Q12" s="104"/>
      <c r="R12" s="104"/>
      <c r="S12" s="125" t="s">
        <v>20</v>
      </c>
      <c r="T12" s="125"/>
      <c r="U12" s="125"/>
      <c r="V12" s="125"/>
      <c r="W12" s="125"/>
      <c r="X12" s="125"/>
      <c r="Y12" s="125"/>
      <c r="Z12" s="125"/>
      <c r="AA12" s="126"/>
    </row>
    <row r="13" spans="1:27" ht="22.5" customHeight="1">
      <c r="A13" s="94" t="s">
        <v>104</v>
      </c>
      <c r="B13" s="95"/>
      <c r="C13" s="95"/>
      <c r="D13" s="95"/>
      <c r="E13" s="95"/>
      <c r="F13" s="96"/>
      <c r="G13" s="54">
        <f>G11+G12</f>
        <v>2238283</v>
      </c>
      <c r="H13" s="55"/>
      <c r="I13" s="55"/>
      <c r="J13" s="55"/>
      <c r="K13" s="55"/>
      <c r="L13" s="55"/>
      <c r="M13" s="55"/>
      <c r="N13" s="56"/>
      <c r="P13" s="105" t="s">
        <v>22</v>
      </c>
      <c r="Q13" s="106"/>
      <c r="R13" s="106"/>
      <c r="S13" s="127" t="s">
        <v>23</v>
      </c>
      <c r="T13" s="127"/>
      <c r="U13" s="127"/>
      <c r="V13" s="127"/>
      <c r="W13" s="127"/>
      <c r="X13" s="127"/>
      <c r="Y13" s="127"/>
      <c r="Z13" s="127"/>
      <c r="AA13" s="128"/>
    </row>
    <row r="14" spans="1:27" ht="22.5" customHeight="1">
      <c r="A14" s="97" t="s">
        <v>24</v>
      </c>
      <c r="B14" s="98"/>
      <c r="C14" s="98"/>
      <c r="D14" s="98"/>
      <c r="E14" s="98"/>
      <c r="F14" s="99"/>
      <c r="G14" s="66">
        <f>IF(G10="","",G10-G11-G12)</f>
        <v>2761717</v>
      </c>
      <c r="H14" s="67"/>
      <c r="I14" s="67"/>
      <c r="J14" s="67"/>
      <c r="K14" s="67"/>
      <c r="L14" s="67"/>
      <c r="M14" s="67"/>
      <c r="N14" s="68"/>
      <c r="P14" s="105" t="s">
        <v>25</v>
      </c>
      <c r="Q14" s="106"/>
      <c r="R14" s="106"/>
      <c r="S14" s="129" t="s">
        <v>43</v>
      </c>
      <c r="T14" s="130"/>
      <c r="U14" s="36"/>
      <c r="V14" s="131">
        <v>123456789</v>
      </c>
      <c r="W14" s="131"/>
      <c r="X14" s="131"/>
      <c r="Y14" s="131"/>
      <c r="Z14" s="131"/>
      <c r="AA14" s="132"/>
    </row>
    <row r="15" spans="11:27" ht="22.5" customHeight="1">
      <c r="K15" s="133" t="str">
        <f>IF(G10="","","進捗率")</f>
        <v>進捗率</v>
      </c>
      <c r="L15" s="133"/>
      <c r="M15" s="134">
        <f>IF(G10="","",1-G14/G10)</f>
        <v>0.44765659999999996</v>
      </c>
      <c r="N15" s="134"/>
      <c r="P15" s="228" t="s">
        <v>38</v>
      </c>
      <c r="Q15" s="229"/>
      <c r="R15" s="230"/>
      <c r="S15" s="231" t="s">
        <v>87</v>
      </c>
      <c r="T15" s="232"/>
      <c r="U15" s="232"/>
      <c r="V15" s="232"/>
      <c r="W15" s="232"/>
      <c r="X15" s="232"/>
      <c r="Y15" s="232"/>
      <c r="Z15" s="232"/>
      <c r="AA15" s="233"/>
    </row>
    <row r="16" spans="1:27" ht="22.5" customHeight="1">
      <c r="A16" s="79" t="s">
        <v>27</v>
      </c>
      <c r="B16" s="80"/>
      <c r="C16" s="81"/>
      <c r="D16" s="111" t="s">
        <v>88</v>
      </c>
      <c r="E16" s="112"/>
      <c r="F16" s="112"/>
      <c r="G16" s="112"/>
      <c r="H16" s="112"/>
      <c r="I16" s="112"/>
      <c r="J16" s="112"/>
      <c r="K16" s="112"/>
      <c r="L16" s="112"/>
      <c r="M16" s="112"/>
      <c r="N16" s="113"/>
      <c r="P16" s="143" t="s">
        <v>26</v>
      </c>
      <c r="Q16" s="144"/>
      <c r="R16" s="145"/>
      <c r="S16" s="135" t="s">
        <v>84</v>
      </c>
      <c r="T16" s="135"/>
      <c r="U16" s="135"/>
      <c r="V16" s="135"/>
      <c r="W16" s="135"/>
      <c r="X16" s="135"/>
      <c r="Y16" s="135"/>
      <c r="Z16" s="135"/>
      <c r="AA16" s="136"/>
    </row>
    <row r="17" spans="1:11" ht="7.5" customHeight="1">
      <c r="A17" s="8"/>
      <c r="B17" s="8"/>
      <c r="C17" s="8"/>
      <c r="D17" s="8"/>
      <c r="E17" s="8"/>
      <c r="F17" s="9"/>
      <c r="G17" s="9"/>
      <c r="H17" s="9"/>
      <c r="I17" s="9"/>
      <c r="J17" s="9"/>
      <c r="K17" s="9"/>
    </row>
    <row r="18" spans="1:27" ht="22.5" customHeight="1">
      <c r="A18" s="74" t="s">
        <v>81</v>
      </c>
      <c r="B18" s="75"/>
      <c r="C18" s="76" t="s">
        <v>28</v>
      </c>
      <c r="D18" s="77"/>
      <c r="E18" s="77"/>
      <c r="F18" s="77"/>
      <c r="G18" s="77"/>
      <c r="H18" s="77"/>
      <c r="I18" s="77"/>
      <c r="J18" s="77"/>
      <c r="K18" s="77"/>
      <c r="L18" s="77"/>
      <c r="M18" s="77"/>
      <c r="N18" s="78"/>
      <c r="O18" s="153" t="s">
        <v>83</v>
      </c>
      <c r="P18" s="75"/>
      <c r="Q18" s="154" t="s">
        <v>82</v>
      </c>
      <c r="R18" s="154"/>
      <c r="S18" s="76" t="s">
        <v>93</v>
      </c>
      <c r="T18" s="78"/>
      <c r="U18" s="153" t="s">
        <v>80</v>
      </c>
      <c r="V18" s="92"/>
      <c r="W18" s="75"/>
      <c r="X18" s="154" t="s">
        <v>79</v>
      </c>
      <c r="Y18" s="154"/>
      <c r="Z18" s="154"/>
      <c r="AA18" s="155"/>
    </row>
    <row r="19" spans="1:27" ht="22.5" customHeight="1">
      <c r="A19" s="13"/>
      <c r="B19" s="14"/>
      <c r="C19" s="82" t="s">
        <v>90</v>
      </c>
      <c r="D19" s="83"/>
      <c r="E19" s="83"/>
      <c r="F19" s="83"/>
      <c r="G19" s="83"/>
      <c r="H19" s="83"/>
      <c r="I19" s="83"/>
      <c r="J19" s="83"/>
      <c r="K19" s="83"/>
      <c r="L19" s="83"/>
      <c r="M19" s="83"/>
      <c r="N19" s="84"/>
      <c r="O19" s="146" t="s">
        <v>29</v>
      </c>
      <c r="P19" s="147"/>
      <c r="Q19" s="148">
        <v>45</v>
      </c>
      <c r="R19" s="149"/>
      <c r="S19" s="100">
        <v>0.1</v>
      </c>
      <c r="T19" s="101"/>
      <c r="U19" s="89">
        <v>12000</v>
      </c>
      <c r="V19" s="90"/>
      <c r="W19" s="91"/>
      <c r="X19" s="225">
        <f aca="true" t="shared" si="0" ref="X19:X28">IF(C19="","",Q19*U19)</f>
        <v>540000</v>
      </c>
      <c r="Y19" s="226"/>
      <c r="Z19" s="226"/>
      <c r="AA19" s="227"/>
    </row>
    <row r="20" spans="1:27" ht="22.5" customHeight="1">
      <c r="A20" s="13"/>
      <c r="B20" s="14"/>
      <c r="C20" s="82" t="s">
        <v>89</v>
      </c>
      <c r="D20" s="83"/>
      <c r="E20" s="83"/>
      <c r="F20" s="83"/>
      <c r="G20" s="83"/>
      <c r="H20" s="83"/>
      <c r="I20" s="83"/>
      <c r="J20" s="83"/>
      <c r="K20" s="83"/>
      <c r="L20" s="83"/>
      <c r="M20" s="83"/>
      <c r="N20" s="84"/>
      <c r="O20" s="146" t="s">
        <v>29</v>
      </c>
      <c r="P20" s="147"/>
      <c r="Q20" s="88">
        <v>23.5</v>
      </c>
      <c r="R20" s="88"/>
      <c r="S20" s="100">
        <v>0.1</v>
      </c>
      <c r="T20" s="101"/>
      <c r="U20" s="89">
        <v>8378</v>
      </c>
      <c r="V20" s="90"/>
      <c r="W20" s="91"/>
      <c r="X20" s="225">
        <f t="shared" si="0"/>
        <v>196883</v>
      </c>
      <c r="Y20" s="226"/>
      <c r="Z20" s="226"/>
      <c r="AA20" s="227"/>
    </row>
    <row r="21" spans="1:27" ht="22.5" customHeight="1">
      <c r="A21" s="13"/>
      <c r="B21" s="14"/>
      <c r="C21" s="82" t="s">
        <v>91</v>
      </c>
      <c r="D21" s="83"/>
      <c r="E21" s="83"/>
      <c r="F21" s="83"/>
      <c r="G21" s="83"/>
      <c r="H21" s="83"/>
      <c r="I21" s="83"/>
      <c r="J21" s="83"/>
      <c r="K21" s="83"/>
      <c r="L21" s="83"/>
      <c r="M21" s="83"/>
      <c r="N21" s="84"/>
      <c r="O21" s="146" t="s">
        <v>92</v>
      </c>
      <c r="P21" s="147"/>
      <c r="Q21" s="88">
        <v>1</v>
      </c>
      <c r="R21" s="88"/>
      <c r="S21" s="100" t="s">
        <v>78</v>
      </c>
      <c r="T21" s="101"/>
      <c r="U21" s="89">
        <v>1400</v>
      </c>
      <c r="V21" s="90"/>
      <c r="W21" s="91"/>
      <c r="X21" s="225">
        <f t="shared" si="0"/>
        <v>1400</v>
      </c>
      <c r="Y21" s="226"/>
      <c r="Z21" s="226"/>
      <c r="AA21" s="227"/>
    </row>
    <row r="22" spans="1:27" ht="22.5" customHeight="1">
      <c r="A22" s="13"/>
      <c r="B22" s="14"/>
      <c r="C22" s="82"/>
      <c r="D22" s="83"/>
      <c r="E22" s="83"/>
      <c r="F22" s="83"/>
      <c r="G22" s="83"/>
      <c r="H22" s="83"/>
      <c r="I22" s="83"/>
      <c r="J22" s="83"/>
      <c r="K22" s="83"/>
      <c r="L22" s="83"/>
      <c r="M22" s="83"/>
      <c r="N22" s="84"/>
      <c r="O22" s="146"/>
      <c r="P22" s="147"/>
      <c r="Q22" s="224"/>
      <c r="R22" s="224"/>
      <c r="S22" s="100"/>
      <c r="T22" s="101"/>
      <c r="U22" s="89"/>
      <c r="V22" s="90"/>
      <c r="W22" s="91"/>
      <c r="X22" s="225">
        <f t="shared" si="0"/>
      </c>
      <c r="Y22" s="226"/>
      <c r="Z22" s="226"/>
      <c r="AA22" s="227"/>
    </row>
    <row r="23" spans="1:27" ht="22.5" customHeight="1">
      <c r="A23" s="13"/>
      <c r="B23" s="14"/>
      <c r="C23" s="82"/>
      <c r="D23" s="83"/>
      <c r="E23" s="83"/>
      <c r="F23" s="83"/>
      <c r="G23" s="83"/>
      <c r="H23" s="83"/>
      <c r="I23" s="83"/>
      <c r="J23" s="83"/>
      <c r="K23" s="83"/>
      <c r="L23" s="83"/>
      <c r="M23" s="83"/>
      <c r="N23" s="84"/>
      <c r="O23" s="146"/>
      <c r="P23" s="147"/>
      <c r="Q23" s="224"/>
      <c r="R23" s="224"/>
      <c r="S23" s="100"/>
      <c r="T23" s="101"/>
      <c r="U23" s="89"/>
      <c r="V23" s="90"/>
      <c r="W23" s="91"/>
      <c r="X23" s="225">
        <f t="shared" si="0"/>
      </c>
      <c r="Y23" s="226"/>
      <c r="Z23" s="226"/>
      <c r="AA23" s="227"/>
    </row>
    <row r="24" spans="1:27" ht="22.5" customHeight="1">
      <c r="A24" s="13"/>
      <c r="B24" s="14"/>
      <c r="C24" s="82"/>
      <c r="D24" s="83"/>
      <c r="E24" s="83"/>
      <c r="F24" s="83"/>
      <c r="G24" s="83"/>
      <c r="H24" s="83"/>
      <c r="I24" s="83"/>
      <c r="J24" s="83"/>
      <c r="K24" s="83"/>
      <c r="L24" s="83"/>
      <c r="M24" s="83"/>
      <c r="N24" s="84"/>
      <c r="O24" s="146"/>
      <c r="P24" s="147"/>
      <c r="Q24" s="224"/>
      <c r="R24" s="224"/>
      <c r="S24" s="100"/>
      <c r="T24" s="101"/>
      <c r="U24" s="89"/>
      <c r="V24" s="90"/>
      <c r="W24" s="91"/>
      <c r="X24" s="225">
        <f>IF(C24="","",Q24*U24)</f>
      </c>
      <c r="Y24" s="226"/>
      <c r="Z24" s="226"/>
      <c r="AA24" s="227"/>
    </row>
    <row r="25" spans="1:27" ht="22.5" customHeight="1">
      <c r="A25" s="13"/>
      <c r="B25" s="14"/>
      <c r="C25" s="82"/>
      <c r="D25" s="83"/>
      <c r="E25" s="83"/>
      <c r="F25" s="83"/>
      <c r="G25" s="83"/>
      <c r="H25" s="83"/>
      <c r="I25" s="83"/>
      <c r="J25" s="83"/>
      <c r="K25" s="83"/>
      <c r="L25" s="83"/>
      <c r="M25" s="83"/>
      <c r="N25" s="84"/>
      <c r="O25" s="146"/>
      <c r="P25" s="147"/>
      <c r="Q25" s="224"/>
      <c r="R25" s="224"/>
      <c r="S25" s="100"/>
      <c r="T25" s="101"/>
      <c r="U25" s="89"/>
      <c r="V25" s="90"/>
      <c r="W25" s="91"/>
      <c r="X25" s="225">
        <f t="shared" si="0"/>
      </c>
      <c r="Y25" s="226"/>
      <c r="Z25" s="226"/>
      <c r="AA25" s="227"/>
    </row>
    <row r="26" spans="1:27" ht="22.5" customHeight="1">
      <c r="A26" s="13"/>
      <c r="B26" s="14"/>
      <c r="C26" s="82"/>
      <c r="D26" s="83"/>
      <c r="E26" s="83"/>
      <c r="F26" s="83"/>
      <c r="G26" s="83"/>
      <c r="H26" s="83"/>
      <c r="I26" s="83"/>
      <c r="J26" s="83"/>
      <c r="K26" s="83"/>
      <c r="L26" s="83"/>
      <c r="M26" s="83"/>
      <c r="N26" s="84"/>
      <c r="O26" s="146"/>
      <c r="P26" s="147"/>
      <c r="Q26" s="224"/>
      <c r="R26" s="224"/>
      <c r="S26" s="100"/>
      <c r="T26" s="101"/>
      <c r="U26" s="89"/>
      <c r="V26" s="90"/>
      <c r="W26" s="91"/>
      <c r="X26" s="225">
        <f t="shared" si="0"/>
      </c>
      <c r="Y26" s="226"/>
      <c r="Z26" s="226"/>
      <c r="AA26" s="227"/>
    </row>
    <row r="27" spans="1:27" ht="22.5" customHeight="1">
      <c r="A27" s="13"/>
      <c r="B27" s="14"/>
      <c r="C27" s="82"/>
      <c r="D27" s="83"/>
      <c r="E27" s="83"/>
      <c r="F27" s="83"/>
      <c r="G27" s="83"/>
      <c r="H27" s="83"/>
      <c r="I27" s="83"/>
      <c r="J27" s="83"/>
      <c r="K27" s="83"/>
      <c r="L27" s="83"/>
      <c r="M27" s="83"/>
      <c r="N27" s="84"/>
      <c r="O27" s="146"/>
      <c r="P27" s="147"/>
      <c r="Q27" s="224"/>
      <c r="R27" s="224"/>
      <c r="S27" s="100"/>
      <c r="T27" s="101"/>
      <c r="U27" s="89"/>
      <c r="V27" s="90"/>
      <c r="W27" s="91"/>
      <c r="X27" s="225">
        <f t="shared" si="0"/>
      </c>
      <c r="Y27" s="226"/>
      <c r="Z27" s="226"/>
      <c r="AA27" s="227"/>
    </row>
    <row r="28" spans="1:27" ht="22.5" customHeight="1">
      <c r="A28" s="13"/>
      <c r="B28" s="14"/>
      <c r="C28" s="82"/>
      <c r="D28" s="83"/>
      <c r="E28" s="83"/>
      <c r="F28" s="83"/>
      <c r="G28" s="83"/>
      <c r="H28" s="83"/>
      <c r="I28" s="83"/>
      <c r="J28" s="83"/>
      <c r="K28" s="83"/>
      <c r="L28" s="83"/>
      <c r="M28" s="83"/>
      <c r="N28" s="84"/>
      <c r="O28" s="146"/>
      <c r="P28" s="147"/>
      <c r="Q28" s="224"/>
      <c r="R28" s="224"/>
      <c r="S28" s="100"/>
      <c r="T28" s="101"/>
      <c r="U28" s="89"/>
      <c r="V28" s="90"/>
      <c r="W28" s="91"/>
      <c r="X28" s="225">
        <f t="shared" si="0"/>
      </c>
      <c r="Y28" s="226"/>
      <c r="Z28" s="226"/>
      <c r="AA28" s="227"/>
    </row>
    <row r="29" spans="1:27" ht="22.5" customHeight="1">
      <c r="A29" s="167" t="s">
        <v>102</v>
      </c>
      <c r="B29" s="165"/>
      <c r="C29" s="165"/>
      <c r="D29" s="165"/>
      <c r="E29" s="165"/>
      <c r="F29" s="165"/>
      <c r="G29" s="165"/>
      <c r="H29" s="165"/>
      <c r="I29" s="165"/>
      <c r="J29" s="165"/>
      <c r="K29" s="165"/>
      <c r="L29" s="165"/>
      <c r="M29" s="165"/>
      <c r="N29" s="165"/>
      <c r="O29" s="165"/>
      <c r="P29" s="165"/>
      <c r="Q29" s="165"/>
      <c r="R29" s="165"/>
      <c r="S29" s="165"/>
      <c r="T29" s="165"/>
      <c r="U29" s="165"/>
      <c r="V29" s="165"/>
      <c r="W29" s="168"/>
      <c r="X29" s="156">
        <f>SUM(X19:AA28)</f>
        <v>738283</v>
      </c>
      <c r="Y29" s="157"/>
      <c r="Z29" s="157"/>
      <c r="AA29" s="158"/>
    </row>
    <row r="30" spans="1:27" ht="22.5" customHeight="1">
      <c r="A30" s="10"/>
      <c r="B30" s="184" t="s">
        <v>30</v>
      </c>
      <c r="C30" s="184"/>
      <c r="D30" s="184"/>
      <c r="E30" s="184"/>
      <c r="F30" s="184"/>
      <c r="G30" s="159">
        <v>0.1</v>
      </c>
      <c r="H30" s="159"/>
      <c r="I30" s="11"/>
      <c r="J30" s="165" t="s">
        <v>101</v>
      </c>
      <c r="K30" s="165"/>
      <c r="L30" s="165"/>
      <c r="M30" s="124">
        <f>SUMIF(S19:AA28,G30,X19:AA28)</f>
        <v>736883</v>
      </c>
      <c r="N30" s="124"/>
      <c r="O30" s="124"/>
      <c r="P30" s="124"/>
      <c r="Q30" s="11" t="s">
        <v>99</v>
      </c>
      <c r="R30" s="37"/>
      <c r="S30" s="169" t="s">
        <v>73</v>
      </c>
      <c r="T30" s="169"/>
      <c r="U30" s="169"/>
      <c r="V30" s="223"/>
      <c r="W30" s="147"/>
      <c r="X30" s="163">
        <f>ROUNDDOWN(SUMIF(S19:AA28,G30,X19:AA28)*0.1,0)+V30</f>
        <v>73688</v>
      </c>
      <c r="Y30" s="163"/>
      <c r="Z30" s="163"/>
      <c r="AA30" s="164"/>
    </row>
    <row r="31" spans="1:27" ht="22.5" customHeight="1">
      <c r="A31" s="10"/>
      <c r="B31" s="184" t="s">
        <v>30</v>
      </c>
      <c r="C31" s="184"/>
      <c r="D31" s="184"/>
      <c r="E31" s="184"/>
      <c r="F31" s="184"/>
      <c r="G31" s="159">
        <v>0.08</v>
      </c>
      <c r="H31" s="160"/>
      <c r="J31" s="166" t="s">
        <v>101</v>
      </c>
      <c r="K31" s="166"/>
      <c r="L31" s="166"/>
      <c r="M31" s="124">
        <f>SUMIF(S19:AA28,G31,X19:AA28)</f>
        <v>0</v>
      </c>
      <c r="N31" s="124"/>
      <c r="O31" s="124"/>
      <c r="P31" s="124"/>
      <c r="Q31" s="1" t="s">
        <v>100</v>
      </c>
      <c r="R31" s="37"/>
      <c r="S31" s="169" t="s">
        <v>73</v>
      </c>
      <c r="T31" s="169"/>
      <c r="U31" s="169"/>
      <c r="V31" s="223"/>
      <c r="W31" s="147"/>
      <c r="X31" s="163">
        <f>ROUNDDOWN(SUMIF(S19:AA28,G31,X19:AA28)*0.08,0)+V31</f>
        <v>0</v>
      </c>
      <c r="Y31" s="163"/>
      <c r="Z31" s="163"/>
      <c r="AA31" s="164"/>
    </row>
    <row r="32" spans="1:27" ht="22.5" customHeight="1">
      <c r="A32" s="185" t="s">
        <v>31</v>
      </c>
      <c r="B32" s="186"/>
      <c r="C32" s="186"/>
      <c r="D32" s="186"/>
      <c r="E32" s="186"/>
      <c r="F32" s="186"/>
      <c r="G32" s="186"/>
      <c r="H32" s="186"/>
      <c r="I32" s="186"/>
      <c r="J32" s="186"/>
      <c r="K32" s="186"/>
      <c r="L32" s="186"/>
      <c r="M32" s="186"/>
      <c r="N32" s="186"/>
      <c r="O32" s="186"/>
      <c r="P32" s="186"/>
      <c r="Q32" s="186"/>
      <c r="R32" s="186"/>
      <c r="S32" s="186"/>
      <c r="T32" s="186"/>
      <c r="U32" s="186"/>
      <c r="V32" s="186"/>
      <c r="W32" s="187"/>
      <c r="X32" s="170">
        <f>SUM(X29:AA31)</f>
        <v>811971</v>
      </c>
      <c r="Y32" s="171"/>
      <c r="Z32" s="171"/>
      <c r="AA32" s="172"/>
    </row>
    <row r="33" spans="1:27" ht="6"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3" ht="14.25">
      <c r="A34" s="199" t="s">
        <v>39</v>
      </c>
      <c r="B34" s="199"/>
      <c r="C34" s="199"/>
    </row>
    <row r="35" spans="1:23" ht="22.5" customHeight="1">
      <c r="A35" s="103" t="s">
        <v>32</v>
      </c>
      <c r="B35" s="104"/>
      <c r="C35" s="193"/>
      <c r="D35" s="76"/>
      <c r="E35" s="77"/>
      <c r="F35" s="77"/>
      <c r="G35" s="77"/>
      <c r="H35" s="77"/>
      <c r="I35" s="77"/>
      <c r="J35" s="77"/>
      <c r="K35" s="181"/>
      <c r="M35" s="194" t="s">
        <v>33</v>
      </c>
      <c r="N35" s="195"/>
      <c r="O35" s="195"/>
      <c r="P35" s="196"/>
      <c r="Q35" s="196"/>
      <c r="R35" s="196"/>
      <c r="S35" s="196"/>
      <c r="T35" s="196"/>
      <c r="U35" s="197"/>
      <c r="V35" s="197"/>
      <c r="W35" s="198"/>
    </row>
    <row r="36" spans="1:11" ht="22.5" customHeight="1">
      <c r="A36" s="105" t="s">
        <v>34</v>
      </c>
      <c r="B36" s="106"/>
      <c r="C36" s="188"/>
      <c r="D36" s="182"/>
      <c r="E36" s="165"/>
      <c r="F36" s="165"/>
      <c r="G36" s="165"/>
      <c r="H36" s="165"/>
      <c r="I36" s="165"/>
      <c r="J36" s="165"/>
      <c r="K36" s="183"/>
    </row>
    <row r="37" spans="1:11" ht="22.5" customHeight="1">
      <c r="A37" s="189" t="s">
        <v>35</v>
      </c>
      <c r="B37" s="203" t="s">
        <v>36</v>
      </c>
      <c r="C37" s="204"/>
      <c r="D37" s="182"/>
      <c r="E37" s="165"/>
      <c r="F37" s="165"/>
      <c r="G37" s="165"/>
      <c r="H37" s="165"/>
      <c r="I37" s="165"/>
      <c r="J37" s="165"/>
      <c r="K37" s="183"/>
    </row>
    <row r="38" spans="1:27" ht="22.5" customHeight="1">
      <c r="A38" s="190"/>
      <c r="B38" s="173" t="s">
        <v>77</v>
      </c>
      <c r="C38" s="174"/>
      <c r="D38" s="71"/>
      <c r="E38" s="72"/>
      <c r="F38" s="72"/>
      <c r="G38" s="72"/>
      <c r="H38" s="72"/>
      <c r="I38" s="72"/>
      <c r="J38" s="72"/>
      <c r="K38" s="73"/>
      <c r="M38" s="175"/>
      <c r="N38" s="176"/>
      <c r="O38" s="218"/>
      <c r="P38" s="175"/>
      <c r="Q38" s="176"/>
      <c r="R38" s="218"/>
      <c r="S38" s="175"/>
      <c r="T38" s="176"/>
      <c r="U38" s="176"/>
      <c r="V38" s="175"/>
      <c r="W38" s="176"/>
      <c r="X38" s="218"/>
      <c r="Y38" s="175"/>
      <c r="Z38" s="176"/>
      <c r="AA38" s="218"/>
    </row>
    <row r="39" spans="1:27" ht="22.5" customHeight="1">
      <c r="A39" s="191"/>
      <c r="B39" s="221" t="s">
        <v>37</v>
      </c>
      <c r="C39" s="38" t="s">
        <v>75</v>
      </c>
      <c r="D39" s="71"/>
      <c r="E39" s="72"/>
      <c r="F39" s="72"/>
      <c r="G39" s="72"/>
      <c r="H39" s="72"/>
      <c r="I39" s="72"/>
      <c r="J39" s="72"/>
      <c r="K39" s="73"/>
      <c r="M39" s="177"/>
      <c r="N39" s="178"/>
      <c r="O39" s="219"/>
      <c r="P39" s="177"/>
      <c r="Q39" s="178"/>
      <c r="R39" s="219"/>
      <c r="S39" s="177"/>
      <c r="T39" s="178"/>
      <c r="U39" s="178"/>
      <c r="V39" s="177"/>
      <c r="W39" s="178"/>
      <c r="X39" s="219"/>
      <c r="Y39" s="177"/>
      <c r="Z39" s="178"/>
      <c r="AA39" s="219"/>
    </row>
    <row r="40" spans="1:27" ht="22.5" customHeight="1">
      <c r="A40" s="192"/>
      <c r="B40" s="222"/>
      <c r="C40" s="39" t="s">
        <v>76</v>
      </c>
      <c r="D40" s="200"/>
      <c r="E40" s="201"/>
      <c r="F40" s="201"/>
      <c r="G40" s="201"/>
      <c r="H40" s="201"/>
      <c r="I40" s="201"/>
      <c r="J40" s="201"/>
      <c r="K40" s="202"/>
      <c r="M40" s="179"/>
      <c r="N40" s="180"/>
      <c r="O40" s="220"/>
      <c r="P40" s="179"/>
      <c r="Q40" s="180"/>
      <c r="R40" s="220"/>
      <c r="S40" s="179"/>
      <c r="T40" s="180"/>
      <c r="U40" s="180"/>
      <c r="V40" s="179"/>
      <c r="W40" s="180"/>
      <c r="X40" s="220"/>
      <c r="Y40" s="179"/>
      <c r="Z40" s="180"/>
      <c r="AA40" s="220"/>
    </row>
  </sheetData>
  <sheetProtection password="8978" sheet="1" objects="1" scenarios="1" selectLockedCells="1" selectUnlockedCells="1"/>
  <mergeCells count="157">
    <mergeCell ref="A1:AA1"/>
    <mergeCell ref="H3:I3"/>
    <mergeCell ref="R3:U3"/>
    <mergeCell ref="V3:AA3"/>
    <mergeCell ref="A4:J4"/>
    <mergeCell ref="K4:L4"/>
    <mergeCell ref="P4:R4"/>
    <mergeCell ref="G8:N8"/>
    <mergeCell ref="A5:H5"/>
    <mergeCell ref="P5:R6"/>
    <mergeCell ref="T5:W5"/>
    <mergeCell ref="X5:AA5"/>
    <mergeCell ref="A6:F6"/>
    <mergeCell ref="G6:N6"/>
    <mergeCell ref="S6:AA6"/>
    <mergeCell ref="R10:U10"/>
    <mergeCell ref="V10:W10"/>
    <mergeCell ref="X10:AA10"/>
    <mergeCell ref="A10:F10"/>
    <mergeCell ref="G10:N10"/>
    <mergeCell ref="A7:F7"/>
    <mergeCell ref="G7:N7"/>
    <mergeCell ref="P7:R7"/>
    <mergeCell ref="S7:Z7"/>
    <mergeCell ref="A8:F8"/>
    <mergeCell ref="P11:R11"/>
    <mergeCell ref="A11:F11"/>
    <mergeCell ref="G11:N11"/>
    <mergeCell ref="P12:R12"/>
    <mergeCell ref="P8:R9"/>
    <mergeCell ref="S8:AA9"/>
    <mergeCell ref="S12:AA12"/>
    <mergeCell ref="A12:F12"/>
    <mergeCell ref="G12:N12"/>
    <mergeCell ref="P10:Q10"/>
    <mergeCell ref="P13:R13"/>
    <mergeCell ref="S13:AA13"/>
    <mergeCell ref="A14:F14"/>
    <mergeCell ref="G14:N14"/>
    <mergeCell ref="P14:R14"/>
    <mergeCell ref="S14:T14"/>
    <mergeCell ref="V14:AA14"/>
    <mergeCell ref="A13:F13"/>
    <mergeCell ref="G13:N13"/>
    <mergeCell ref="K15:L15"/>
    <mergeCell ref="M15:N15"/>
    <mergeCell ref="P15:R15"/>
    <mergeCell ref="S15:AA15"/>
    <mergeCell ref="A16:C16"/>
    <mergeCell ref="D16:N16"/>
    <mergeCell ref="P16:R16"/>
    <mergeCell ref="S16:AA16"/>
    <mergeCell ref="A18:B18"/>
    <mergeCell ref="C18:N18"/>
    <mergeCell ref="O18:P18"/>
    <mergeCell ref="Q18:R18"/>
    <mergeCell ref="S18:T18"/>
    <mergeCell ref="U18:W18"/>
    <mergeCell ref="X18:AA18"/>
    <mergeCell ref="C19:N19"/>
    <mergeCell ref="O19:P19"/>
    <mergeCell ref="Q19:R19"/>
    <mergeCell ref="S19:T19"/>
    <mergeCell ref="U19:W19"/>
    <mergeCell ref="X19:AA19"/>
    <mergeCell ref="C20:N20"/>
    <mergeCell ref="O20:P20"/>
    <mergeCell ref="Q20:R20"/>
    <mergeCell ref="S20:T20"/>
    <mergeCell ref="U20:W20"/>
    <mergeCell ref="X20:AA20"/>
    <mergeCell ref="C21:N21"/>
    <mergeCell ref="O21:P21"/>
    <mergeCell ref="Q21:R21"/>
    <mergeCell ref="S21:T21"/>
    <mergeCell ref="U21:W21"/>
    <mergeCell ref="X21:AA21"/>
    <mergeCell ref="C22:N22"/>
    <mergeCell ref="O22:P22"/>
    <mergeCell ref="Q22:R22"/>
    <mergeCell ref="S22:T22"/>
    <mergeCell ref="U22:W22"/>
    <mergeCell ref="X22:AA22"/>
    <mergeCell ref="C23:N23"/>
    <mergeCell ref="O23:P23"/>
    <mergeCell ref="Q23:R23"/>
    <mergeCell ref="S23:T23"/>
    <mergeCell ref="U23:W23"/>
    <mergeCell ref="X23:AA23"/>
    <mergeCell ref="C24:N24"/>
    <mergeCell ref="O24:P24"/>
    <mergeCell ref="Q24:R24"/>
    <mergeCell ref="S24:T24"/>
    <mergeCell ref="U24:W24"/>
    <mergeCell ref="X24:AA24"/>
    <mergeCell ref="C25:N25"/>
    <mergeCell ref="O25:P25"/>
    <mergeCell ref="Q25:R25"/>
    <mergeCell ref="S25:T25"/>
    <mergeCell ref="U25:W25"/>
    <mergeCell ref="X25:AA25"/>
    <mergeCell ref="C26:N26"/>
    <mergeCell ref="O26:P26"/>
    <mergeCell ref="Q26:R26"/>
    <mergeCell ref="S26:T26"/>
    <mergeCell ref="U26:W26"/>
    <mergeCell ref="X26:AA26"/>
    <mergeCell ref="C27:N27"/>
    <mergeCell ref="O27:P27"/>
    <mergeCell ref="Q27:R27"/>
    <mergeCell ref="S27:T27"/>
    <mergeCell ref="U27:W27"/>
    <mergeCell ref="X27:AA27"/>
    <mergeCell ref="C28:N28"/>
    <mergeCell ref="O28:P28"/>
    <mergeCell ref="Q28:R28"/>
    <mergeCell ref="S28:T28"/>
    <mergeCell ref="U28:W28"/>
    <mergeCell ref="X28:AA28"/>
    <mergeCell ref="J30:L30"/>
    <mergeCell ref="M30:P30"/>
    <mergeCell ref="S31:U31"/>
    <mergeCell ref="V31:W31"/>
    <mergeCell ref="X31:AA31"/>
    <mergeCell ref="A29:W29"/>
    <mergeCell ref="X29:AA29"/>
    <mergeCell ref="S30:U30"/>
    <mergeCell ref="V30:W30"/>
    <mergeCell ref="X30:AA30"/>
    <mergeCell ref="B30:F30"/>
    <mergeCell ref="G30:H30"/>
    <mergeCell ref="D37:K37"/>
    <mergeCell ref="B38:C38"/>
    <mergeCell ref="D38:K38"/>
    <mergeCell ref="A32:W32"/>
    <mergeCell ref="S38:U40"/>
    <mergeCell ref="V38:X40"/>
    <mergeCell ref="A36:C36"/>
    <mergeCell ref="D36:K36"/>
    <mergeCell ref="X32:AA32"/>
    <mergeCell ref="A34:C34"/>
    <mergeCell ref="A35:C35"/>
    <mergeCell ref="D35:K35"/>
    <mergeCell ref="M35:O35"/>
    <mergeCell ref="P35:W35"/>
    <mergeCell ref="B31:F31"/>
    <mergeCell ref="G31:H31"/>
    <mergeCell ref="J31:L31"/>
    <mergeCell ref="M31:P31"/>
    <mergeCell ref="M38:O40"/>
    <mergeCell ref="P38:R40"/>
    <mergeCell ref="A37:A40"/>
    <mergeCell ref="B37:C37"/>
    <mergeCell ref="Y38:AA40"/>
    <mergeCell ref="B39:B40"/>
    <mergeCell ref="D39:K39"/>
    <mergeCell ref="D40:K40"/>
  </mergeCells>
  <dataValidations count="3">
    <dataValidation type="list" allowBlank="1" showInputMessage="1" showErrorMessage="1" sqref="S19:T28">
      <formula1>"10%,8%,対象外"</formula1>
    </dataValidation>
    <dataValidation allowBlank="1" showInputMessage="1" showErrorMessage="1" imeMode="on" sqref="A4"/>
    <dataValidation type="list" allowBlank="1" showInputMessage="1" showErrorMessage="1" sqref="S14:U14">
      <formula1>",当座,普通"</formula1>
    </dataValidation>
  </dataValidations>
  <printOptions horizontalCentered="1" verticalCentered="1"/>
  <pageMargins left="0.5511811023622047" right="0.2362204724409449" top="0.5511811023622047" bottom="0.3937007874015748" header="0.2362204724409449" footer="0.1968503937007874"/>
  <pageSetup cellComments="asDisplayed" fitToHeight="1" fitToWidth="1" horizontalDpi="600" verticalDpi="600" orientation="portrait" paperSize="9" scale="99" r:id="rId4"/>
  <headerFooter>
    <oddFooter>&amp;R20211110</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B41"/>
  <sheetViews>
    <sheetView showZeros="0" zoomScaleSheetLayoutView="115" zoomScalePageLayoutView="0" workbookViewId="0" topLeftCell="A1">
      <selection activeCell="AI29" sqref="AI29"/>
    </sheetView>
  </sheetViews>
  <sheetFormatPr defaultColWidth="3.75390625" defaultRowHeight="13.5"/>
  <cols>
    <col min="1" max="27" width="3.625" style="1" customWidth="1"/>
    <col min="28" max="16384" width="3.75390625" style="1" customWidth="1"/>
  </cols>
  <sheetData>
    <row r="1" spans="1:27" ht="22.5" customHeight="1">
      <c r="A1" s="241" t="s">
        <v>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row>
    <row r="2" spans="1:27" ht="12.75" customHeight="1">
      <c r="A2" s="34"/>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8" ht="22.5" customHeight="1">
      <c r="A3" s="2" t="s">
        <v>1</v>
      </c>
      <c r="H3" s="121" t="s">
        <v>62</v>
      </c>
      <c r="I3" s="121"/>
      <c r="R3" s="117" t="s">
        <v>2</v>
      </c>
      <c r="S3" s="117"/>
      <c r="T3" s="117"/>
      <c r="U3" s="117"/>
      <c r="V3" s="118">
        <v>44145</v>
      </c>
      <c r="W3" s="118"/>
      <c r="X3" s="118"/>
      <c r="Y3" s="118"/>
      <c r="Z3" s="118"/>
      <c r="AA3" s="118"/>
      <c r="AB3" s="3"/>
    </row>
    <row r="4" spans="1:28" ht="22.5" customHeight="1">
      <c r="A4" s="119" t="s">
        <v>3</v>
      </c>
      <c r="B4" s="119"/>
      <c r="C4" s="119"/>
      <c r="D4" s="119"/>
      <c r="E4" s="119"/>
      <c r="F4" s="119"/>
      <c r="G4" s="119"/>
      <c r="H4" s="119"/>
      <c r="I4" s="119"/>
      <c r="J4" s="119"/>
      <c r="K4" s="120" t="s">
        <v>63</v>
      </c>
      <c r="L4" s="120"/>
      <c r="P4" s="114" t="s">
        <v>4</v>
      </c>
      <c r="Q4" s="114"/>
      <c r="R4" s="114"/>
      <c r="U4" s="4"/>
      <c r="V4" s="4"/>
      <c r="W4" s="4"/>
      <c r="X4" s="4"/>
      <c r="Y4" s="4"/>
      <c r="Z4" s="4"/>
      <c r="AA4" s="4"/>
      <c r="AB4" s="3"/>
    </row>
    <row r="5" spans="1:27" ht="22.5" customHeight="1">
      <c r="A5" s="102" t="s">
        <v>5</v>
      </c>
      <c r="B5" s="102"/>
      <c r="C5" s="102"/>
      <c r="D5" s="102"/>
      <c r="E5" s="102"/>
      <c r="F5" s="102"/>
      <c r="G5" s="102"/>
      <c r="H5" s="102"/>
      <c r="I5" s="5"/>
      <c r="J5" s="5"/>
      <c r="K5" s="5"/>
      <c r="L5" s="5"/>
      <c r="P5" s="103" t="s">
        <v>6</v>
      </c>
      <c r="Q5" s="104"/>
      <c r="R5" s="104"/>
      <c r="S5" s="6" t="s">
        <v>7</v>
      </c>
      <c r="T5" s="240" t="s">
        <v>8</v>
      </c>
      <c r="U5" s="240"/>
      <c r="V5" s="240"/>
      <c r="W5" s="240"/>
      <c r="X5" s="107"/>
      <c r="Y5" s="107"/>
      <c r="Z5" s="107"/>
      <c r="AA5" s="108"/>
    </row>
    <row r="6" spans="1:27" ht="22.5" customHeight="1">
      <c r="A6" s="42" t="s">
        <v>9</v>
      </c>
      <c r="B6" s="43"/>
      <c r="C6" s="43"/>
      <c r="D6" s="43"/>
      <c r="E6" s="43"/>
      <c r="F6" s="44"/>
      <c r="G6" s="69">
        <f>+X30</f>
        <v>99370</v>
      </c>
      <c r="H6" s="69"/>
      <c r="I6" s="69"/>
      <c r="J6" s="69"/>
      <c r="K6" s="69"/>
      <c r="L6" s="69"/>
      <c r="M6" s="69"/>
      <c r="N6" s="70"/>
      <c r="P6" s="105"/>
      <c r="Q6" s="106"/>
      <c r="R6" s="106"/>
      <c r="S6" s="109" t="s">
        <v>10</v>
      </c>
      <c r="T6" s="109"/>
      <c r="U6" s="109"/>
      <c r="V6" s="109"/>
      <c r="W6" s="109"/>
      <c r="X6" s="109"/>
      <c r="Y6" s="109"/>
      <c r="Z6" s="109"/>
      <c r="AA6" s="110"/>
    </row>
    <row r="7" spans="1:27" ht="22.5" customHeight="1">
      <c r="A7" s="45" t="s">
        <v>11</v>
      </c>
      <c r="B7" s="46"/>
      <c r="C7" s="46"/>
      <c r="D7" s="46"/>
      <c r="E7" s="46"/>
      <c r="F7" s="47"/>
      <c r="G7" s="55">
        <f>+X31+X32</f>
        <v>9880</v>
      </c>
      <c r="H7" s="55"/>
      <c r="I7" s="55"/>
      <c r="J7" s="55"/>
      <c r="K7" s="55"/>
      <c r="L7" s="55"/>
      <c r="M7" s="55"/>
      <c r="N7" s="56"/>
      <c r="P7" s="60" t="s">
        <v>12</v>
      </c>
      <c r="Q7" s="61"/>
      <c r="R7" s="61"/>
      <c r="S7" s="64" t="s">
        <v>84</v>
      </c>
      <c r="T7" s="65"/>
      <c r="U7" s="65"/>
      <c r="V7" s="65"/>
      <c r="W7" s="65"/>
      <c r="X7" s="65"/>
      <c r="Y7" s="65"/>
      <c r="Z7" s="65"/>
      <c r="AA7" s="32" t="s">
        <v>58</v>
      </c>
    </row>
    <row r="8" spans="1:27" ht="22.5" customHeight="1">
      <c r="A8" s="48" t="s">
        <v>13</v>
      </c>
      <c r="B8" s="49"/>
      <c r="C8" s="49"/>
      <c r="D8" s="49"/>
      <c r="E8" s="49"/>
      <c r="F8" s="50"/>
      <c r="G8" s="67">
        <f>+X33</f>
        <v>109250</v>
      </c>
      <c r="H8" s="67"/>
      <c r="I8" s="67"/>
      <c r="J8" s="67"/>
      <c r="K8" s="67"/>
      <c r="L8" s="67"/>
      <c r="M8" s="67"/>
      <c r="N8" s="68"/>
      <c r="P8" s="205" t="s">
        <v>106</v>
      </c>
      <c r="Q8" s="206"/>
      <c r="R8" s="207"/>
      <c r="S8" s="245" t="s">
        <v>107</v>
      </c>
      <c r="T8" s="246"/>
      <c r="U8" s="246"/>
      <c r="V8" s="246"/>
      <c r="W8" s="246"/>
      <c r="X8" s="246"/>
      <c r="Y8" s="246"/>
      <c r="Z8" s="246"/>
      <c r="AA8" s="247"/>
    </row>
    <row r="9" spans="6:27" ht="6.75" customHeight="1">
      <c r="F9" s="7"/>
      <c r="G9" s="7"/>
      <c r="H9" s="7"/>
      <c r="I9" s="7"/>
      <c r="J9" s="7"/>
      <c r="K9" s="7"/>
      <c r="L9" s="7"/>
      <c r="P9" s="208"/>
      <c r="Q9" s="209"/>
      <c r="R9" s="210"/>
      <c r="S9" s="248"/>
      <c r="T9" s="249"/>
      <c r="U9" s="249"/>
      <c r="V9" s="249"/>
      <c r="W9" s="249"/>
      <c r="X9" s="249"/>
      <c r="Y9" s="249"/>
      <c r="Z9" s="249"/>
      <c r="AA9" s="250"/>
    </row>
    <row r="10" spans="1:27" ht="22.5" customHeight="1">
      <c r="A10" s="74" t="s">
        <v>16</v>
      </c>
      <c r="B10" s="92"/>
      <c r="C10" s="92"/>
      <c r="D10" s="92"/>
      <c r="E10" s="92"/>
      <c r="F10" s="93"/>
      <c r="G10" s="85"/>
      <c r="H10" s="86"/>
      <c r="I10" s="86"/>
      <c r="J10" s="86"/>
      <c r="K10" s="86"/>
      <c r="L10" s="86"/>
      <c r="M10" s="86"/>
      <c r="N10" s="87"/>
      <c r="P10" s="62" t="s">
        <v>14</v>
      </c>
      <c r="Q10" s="63"/>
      <c r="R10" s="53" t="s">
        <v>85</v>
      </c>
      <c r="S10" s="51"/>
      <c r="T10" s="51"/>
      <c r="U10" s="51"/>
      <c r="V10" s="122" t="s">
        <v>15</v>
      </c>
      <c r="W10" s="123"/>
      <c r="X10" s="51" t="s">
        <v>86</v>
      </c>
      <c r="Y10" s="51"/>
      <c r="Z10" s="51"/>
      <c r="AA10" s="52"/>
    </row>
    <row r="11" spans="1:18" ht="22.5" customHeight="1">
      <c r="A11" s="94" t="s">
        <v>18</v>
      </c>
      <c r="B11" s="95"/>
      <c r="C11" s="95"/>
      <c r="D11" s="95"/>
      <c r="E11" s="95"/>
      <c r="F11" s="96"/>
      <c r="G11" s="57"/>
      <c r="H11" s="58"/>
      <c r="I11" s="58"/>
      <c r="J11" s="58"/>
      <c r="K11" s="58"/>
      <c r="L11" s="58"/>
      <c r="M11" s="58"/>
      <c r="N11" s="59"/>
      <c r="P11" s="114" t="s">
        <v>17</v>
      </c>
      <c r="Q11" s="114"/>
      <c r="R11" s="114"/>
    </row>
    <row r="12" spans="1:27" ht="22.5" customHeight="1">
      <c r="A12" s="94" t="s">
        <v>21</v>
      </c>
      <c r="B12" s="95"/>
      <c r="C12" s="95"/>
      <c r="D12" s="95"/>
      <c r="E12" s="95"/>
      <c r="F12" s="96"/>
      <c r="G12" s="54">
        <f>IF(G10="","",X30)</f>
      </c>
      <c r="H12" s="55"/>
      <c r="I12" s="55"/>
      <c r="J12" s="55"/>
      <c r="K12" s="55"/>
      <c r="L12" s="55"/>
      <c r="M12" s="55"/>
      <c r="N12" s="56"/>
      <c r="P12" s="103" t="s">
        <v>19</v>
      </c>
      <c r="Q12" s="104"/>
      <c r="R12" s="104"/>
      <c r="S12" s="125" t="s">
        <v>20</v>
      </c>
      <c r="T12" s="125"/>
      <c r="U12" s="125"/>
      <c r="V12" s="125"/>
      <c r="W12" s="125"/>
      <c r="X12" s="125"/>
      <c r="Y12" s="125"/>
      <c r="Z12" s="125"/>
      <c r="AA12" s="126"/>
    </row>
    <row r="13" spans="1:27" ht="22.5" customHeight="1">
      <c r="A13" s="94" t="s">
        <v>104</v>
      </c>
      <c r="B13" s="95"/>
      <c r="C13" s="95"/>
      <c r="D13" s="95"/>
      <c r="E13" s="95"/>
      <c r="F13" s="96"/>
      <c r="G13" s="54">
        <f>IF(G11="","",X31)</f>
      </c>
      <c r="H13" s="55"/>
      <c r="I13" s="55"/>
      <c r="J13" s="55"/>
      <c r="K13" s="55"/>
      <c r="L13" s="55"/>
      <c r="M13" s="55"/>
      <c r="N13" s="56"/>
      <c r="P13" s="105" t="s">
        <v>22</v>
      </c>
      <c r="Q13" s="106"/>
      <c r="R13" s="106"/>
      <c r="S13" s="127" t="s">
        <v>23</v>
      </c>
      <c r="T13" s="127"/>
      <c r="U13" s="127"/>
      <c r="V13" s="127"/>
      <c r="W13" s="127"/>
      <c r="X13" s="127"/>
      <c r="Y13" s="127"/>
      <c r="Z13" s="127"/>
      <c r="AA13" s="128"/>
    </row>
    <row r="14" spans="1:27" ht="22.5" customHeight="1">
      <c r="A14" s="97" t="s">
        <v>24</v>
      </c>
      <c r="B14" s="98"/>
      <c r="C14" s="98"/>
      <c r="D14" s="98"/>
      <c r="E14" s="98"/>
      <c r="F14" s="99"/>
      <c r="G14" s="66">
        <f>IF(G10="","",G10-G11-G12)</f>
      </c>
      <c r="H14" s="67"/>
      <c r="I14" s="67"/>
      <c r="J14" s="67"/>
      <c r="K14" s="67"/>
      <c r="L14" s="67"/>
      <c r="M14" s="67"/>
      <c r="N14" s="68"/>
      <c r="P14" s="105" t="s">
        <v>25</v>
      </c>
      <c r="Q14" s="106"/>
      <c r="R14" s="106"/>
      <c r="S14" s="129" t="s">
        <v>43</v>
      </c>
      <c r="T14" s="130"/>
      <c r="U14" s="36"/>
      <c r="V14" s="131">
        <v>123456789</v>
      </c>
      <c r="W14" s="131"/>
      <c r="X14" s="131"/>
      <c r="Y14" s="131"/>
      <c r="Z14" s="131"/>
      <c r="AA14" s="132"/>
    </row>
    <row r="15" spans="11:27" ht="22.5" customHeight="1">
      <c r="K15" s="133">
        <f>IF(G10="","","進捗率")</f>
      </c>
      <c r="L15" s="133"/>
      <c r="M15" s="134">
        <f>IF(G10="","",1-G14/G10)</f>
      </c>
      <c r="N15" s="134"/>
      <c r="P15" s="228" t="s">
        <v>38</v>
      </c>
      <c r="Q15" s="229"/>
      <c r="R15" s="230"/>
      <c r="S15" s="231" t="s">
        <v>87</v>
      </c>
      <c r="T15" s="232"/>
      <c r="U15" s="232"/>
      <c r="V15" s="232"/>
      <c r="W15" s="232"/>
      <c r="X15" s="232"/>
      <c r="Y15" s="232"/>
      <c r="Z15" s="232"/>
      <c r="AA15" s="233"/>
    </row>
    <row r="16" spans="1:27" ht="22.5" customHeight="1">
      <c r="A16" s="79" t="s">
        <v>27</v>
      </c>
      <c r="B16" s="80"/>
      <c r="C16" s="81"/>
      <c r="D16" s="111" t="s">
        <v>88</v>
      </c>
      <c r="E16" s="112"/>
      <c r="F16" s="112"/>
      <c r="G16" s="112"/>
      <c r="H16" s="112"/>
      <c r="I16" s="112"/>
      <c r="J16" s="112"/>
      <c r="K16" s="112"/>
      <c r="L16" s="112"/>
      <c r="M16" s="112"/>
      <c r="N16" s="113"/>
      <c r="P16" s="143" t="s">
        <v>26</v>
      </c>
      <c r="Q16" s="144"/>
      <c r="R16" s="145"/>
      <c r="S16" s="135" t="s">
        <v>84</v>
      </c>
      <c r="T16" s="135"/>
      <c r="U16" s="135"/>
      <c r="V16" s="135"/>
      <c r="W16" s="135"/>
      <c r="X16" s="135"/>
      <c r="Y16" s="135"/>
      <c r="Z16" s="135"/>
      <c r="AA16" s="136"/>
    </row>
    <row r="17" spans="1:11" ht="7.5" customHeight="1">
      <c r="A17" s="8"/>
      <c r="B17" s="8"/>
      <c r="C17" s="8"/>
      <c r="D17" s="8"/>
      <c r="E17" s="8"/>
      <c r="F17" s="9"/>
      <c r="G17" s="9"/>
      <c r="H17" s="9"/>
      <c r="I17" s="9"/>
      <c r="J17" s="9"/>
      <c r="K17" s="9"/>
    </row>
    <row r="18" spans="1:27" ht="22.5" customHeight="1">
      <c r="A18" s="74" t="s">
        <v>81</v>
      </c>
      <c r="B18" s="75"/>
      <c r="C18" s="76" t="s">
        <v>28</v>
      </c>
      <c r="D18" s="77"/>
      <c r="E18" s="77"/>
      <c r="F18" s="77"/>
      <c r="G18" s="77"/>
      <c r="H18" s="77"/>
      <c r="I18" s="77"/>
      <c r="J18" s="77"/>
      <c r="K18" s="77"/>
      <c r="L18" s="77"/>
      <c r="M18" s="77"/>
      <c r="N18" s="78"/>
      <c r="O18" s="153" t="s">
        <v>83</v>
      </c>
      <c r="P18" s="75"/>
      <c r="Q18" s="154" t="s">
        <v>82</v>
      </c>
      <c r="R18" s="154"/>
      <c r="S18" s="76" t="s">
        <v>93</v>
      </c>
      <c r="T18" s="78"/>
      <c r="U18" s="153" t="s">
        <v>80</v>
      </c>
      <c r="V18" s="92"/>
      <c r="W18" s="75"/>
      <c r="X18" s="154" t="s">
        <v>79</v>
      </c>
      <c r="Y18" s="154"/>
      <c r="Z18" s="154"/>
      <c r="AA18" s="155"/>
    </row>
    <row r="19" spans="1:27" ht="22.5" customHeight="1">
      <c r="A19" s="13">
        <v>11</v>
      </c>
      <c r="B19" s="14">
        <v>15</v>
      </c>
      <c r="C19" s="82" t="s">
        <v>94</v>
      </c>
      <c r="D19" s="83"/>
      <c r="E19" s="83"/>
      <c r="F19" s="83"/>
      <c r="G19" s="83"/>
      <c r="H19" s="83"/>
      <c r="I19" s="83"/>
      <c r="J19" s="83"/>
      <c r="K19" s="83"/>
      <c r="L19" s="83"/>
      <c r="M19" s="83"/>
      <c r="N19" s="84"/>
      <c r="O19" s="146" t="s">
        <v>40</v>
      </c>
      <c r="P19" s="147"/>
      <c r="Q19" s="243">
        <v>2</v>
      </c>
      <c r="R19" s="244"/>
      <c r="S19" s="100">
        <v>0.1</v>
      </c>
      <c r="T19" s="101"/>
      <c r="U19" s="89">
        <v>5600</v>
      </c>
      <c r="V19" s="90"/>
      <c r="W19" s="91"/>
      <c r="X19" s="225">
        <f aca="true" t="shared" si="0" ref="X19:X29">IF(C19="","",Q19*U19)</f>
        <v>11200</v>
      </c>
      <c r="Y19" s="226"/>
      <c r="Z19" s="226"/>
      <c r="AA19" s="227"/>
    </row>
    <row r="20" spans="1:27" ht="22.5" customHeight="1">
      <c r="A20" s="13">
        <v>11</v>
      </c>
      <c r="B20" s="14">
        <v>20</v>
      </c>
      <c r="C20" s="82" t="s">
        <v>95</v>
      </c>
      <c r="D20" s="83"/>
      <c r="E20" s="83"/>
      <c r="F20" s="83"/>
      <c r="G20" s="83"/>
      <c r="H20" s="83"/>
      <c r="I20" s="83"/>
      <c r="J20" s="83"/>
      <c r="K20" s="83"/>
      <c r="L20" s="83"/>
      <c r="M20" s="83"/>
      <c r="N20" s="84"/>
      <c r="O20" s="146" t="s">
        <v>40</v>
      </c>
      <c r="P20" s="147"/>
      <c r="Q20" s="224">
        <v>3</v>
      </c>
      <c r="R20" s="224"/>
      <c r="S20" s="100">
        <v>0.1</v>
      </c>
      <c r="T20" s="101"/>
      <c r="U20" s="89">
        <v>3250</v>
      </c>
      <c r="V20" s="90"/>
      <c r="W20" s="91"/>
      <c r="X20" s="225">
        <f t="shared" si="0"/>
        <v>9750</v>
      </c>
      <c r="Y20" s="226"/>
      <c r="Z20" s="226"/>
      <c r="AA20" s="227"/>
    </row>
    <row r="21" spans="1:27" ht="22.5" customHeight="1">
      <c r="A21" s="13">
        <v>11</v>
      </c>
      <c r="B21" s="14">
        <v>22</v>
      </c>
      <c r="C21" s="82" t="s">
        <v>96</v>
      </c>
      <c r="D21" s="83"/>
      <c r="E21" s="83"/>
      <c r="F21" s="83"/>
      <c r="G21" s="83"/>
      <c r="H21" s="83"/>
      <c r="I21" s="83"/>
      <c r="J21" s="83"/>
      <c r="K21" s="83"/>
      <c r="L21" s="83"/>
      <c r="M21" s="83"/>
      <c r="N21" s="84"/>
      <c r="O21" s="146" t="s">
        <v>40</v>
      </c>
      <c r="P21" s="147"/>
      <c r="Q21" s="224">
        <v>15</v>
      </c>
      <c r="R21" s="224"/>
      <c r="S21" s="100">
        <v>0.1</v>
      </c>
      <c r="T21" s="101"/>
      <c r="U21" s="89">
        <v>2500</v>
      </c>
      <c r="V21" s="90"/>
      <c r="W21" s="91"/>
      <c r="X21" s="225">
        <f t="shared" si="0"/>
        <v>37500</v>
      </c>
      <c r="Y21" s="226"/>
      <c r="Z21" s="226"/>
      <c r="AA21" s="227"/>
    </row>
    <row r="22" spans="1:27" ht="22.5" customHeight="1">
      <c r="A22" s="13">
        <v>11</v>
      </c>
      <c r="B22" s="14">
        <v>22</v>
      </c>
      <c r="C22" s="82" t="s">
        <v>41</v>
      </c>
      <c r="D22" s="83"/>
      <c r="E22" s="83"/>
      <c r="F22" s="83"/>
      <c r="G22" s="83"/>
      <c r="H22" s="83"/>
      <c r="I22" s="83"/>
      <c r="J22" s="83"/>
      <c r="K22" s="83"/>
      <c r="L22" s="83"/>
      <c r="M22" s="83"/>
      <c r="N22" s="84"/>
      <c r="O22" s="146" t="s">
        <v>42</v>
      </c>
      <c r="P22" s="147"/>
      <c r="Q22" s="224">
        <v>20</v>
      </c>
      <c r="R22" s="224"/>
      <c r="S22" s="100">
        <v>0.1</v>
      </c>
      <c r="T22" s="101"/>
      <c r="U22" s="89">
        <v>1900</v>
      </c>
      <c r="V22" s="90"/>
      <c r="W22" s="91"/>
      <c r="X22" s="225">
        <f t="shared" si="0"/>
        <v>38000</v>
      </c>
      <c r="Y22" s="226"/>
      <c r="Z22" s="226"/>
      <c r="AA22" s="227"/>
    </row>
    <row r="23" spans="1:27" ht="22.5" customHeight="1">
      <c r="A23" s="13">
        <v>11</v>
      </c>
      <c r="B23" s="14">
        <v>22</v>
      </c>
      <c r="C23" s="82" t="s">
        <v>97</v>
      </c>
      <c r="D23" s="83"/>
      <c r="E23" s="83"/>
      <c r="F23" s="83"/>
      <c r="G23" s="83"/>
      <c r="H23" s="83"/>
      <c r="I23" s="83"/>
      <c r="J23" s="83"/>
      <c r="K23" s="83"/>
      <c r="L23" s="83"/>
      <c r="M23" s="83"/>
      <c r="N23" s="84"/>
      <c r="O23" s="146" t="s">
        <v>98</v>
      </c>
      <c r="P23" s="147"/>
      <c r="Q23" s="224">
        <v>2</v>
      </c>
      <c r="R23" s="224"/>
      <c r="S23" s="100">
        <v>0.08</v>
      </c>
      <c r="T23" s="101"/>
      <c r="U23" s="89">
        <v>1460</v>
      </c>
      <c r="V23" s="90"/>
      <c r="W23" s="91"/>
      <c r="X23" s="225">
        <f t="shared" si="0"/>
        <v>2920</v>
      </c>
      <c r="Y23" s="226"/>
      <c r="Z23" s="226"/>
      <c r="AA23" s="227"/>
    </row>
    <row r="24" spans="1:27" ht="22.5" customHeight="1">
      <c r="A24" s="13"/>
      <c r="B24" s="14"/>
      <c r="C24" s="82"/>
      <c r="D24" s="83"/>
      <c r="E24" s="83"/>
      <c r="F24" s="83"/>
      <c r="G24" s="83"/>
      <c r="H24" s="83"/>
      <c r="I24" s="83"/>
      <c r="J24" s="83"/>
      <c r="K24" s="83"/>
      <c r="L24" s="83"/>
      <c r="M24" s="83"/>
      <c r="N24" s="84"/>
      <c r="O24" s="146"/>
      <c r="P24" s="147"/>
      <c r="Q24" s="224"/>
      <c r="R24" s="224"/>
      <c r="S24" s="100"/>
      <c r="T24" s="101"/>
      <c r="U24" s="89"/>
      <c r="V24" s="90"/>
      <c r="W24" s="91"/>
      <c r="X24" s="225">
        <f>IF(C24="","",Q24*U24)</f>
      </c>
      <c r="Y24" s="226"/>
      <c r="Z24" s="226"/>
      <c r="AA24" s="227"/>
    </row>
    <row r="25" spans="1:27" ht="22.5" customHeight="1">
      <c r="A25" s="13"/>
      <c r="B25" s="14"/>
      <c r="C25" s="82"/>
      <c r="D25" s="83"/>
      <c r="E25" s="83"/>
      <c r="F25" s="83"/>
      <c r="G25" s="83"/>
      <c r="H25" s="83"/>
      <c r="I25" s="83"/>
      <c r="J25" s="83"/>
      <c r="K25" s="83"/>
      <c r="L25" s="83"/>
      <c r="M25" s="83"/>
      <c r="N25" s="84"/>
      <c r="O25" s="146"/>
      <c r="P25" s="147"/>
      <c r="Q25" s="224"/>
      <c r="R25" s="224"/>
      <c r="S25" s="100"/>
      <c r="T25" s="101"/>
      <c r="U25" s="89"/>
      <c r="V25" s="90"/>
      <c r="W25" s="91"/>
      <c r="X25" s="225">
        <f t="shared" si="0"/>
      </c>
      <c r="Y25" s="226"/>
      <c r="Z25" s="226"/>
      <c r="AA25" s="227"/>
    </row>
    <row r="26" spans="1:27" ht="22.5" customHeight="1">
      <c r="A26" s="13"/>
      <c r="B26" s="14"/>
      <c r="C26" s="82"/>
      <c r="D26" s="83"/>
      <c r="E26" s="83"/>
      <c r="F26" s="83"/>
      <c r="G26" s="83"/>
      <c r="H26" s="83"/>
      <c r="I26" s="83"/>
      <c r="J26" s="83"/>
      <c r="K26" s="83"/>
      <c r="L26" s="83"/>
      <c r="M26" s="83"/>
      <c r="N26" s="84"/>
      <c r="O26" s="146"/>
      <c r="P26" s="147"/>
      <c r="Q26" s="224"/>
      <c r="R26" s="224"/>
      <c r="S26" s="100"/>
      <c r="T26" s="101"/>
      <c r="U26" s="89"/>
      <c r="V26" s="90"/>
      <c r="W26" s="91"/>
      <c r="X26" s="225">
        <f t="shared" si="0"/>
      </c>
      <c r="Y26" s="226"/>
      <c r="Z26" s="226"/>
      <c r="AA26" s="227"/>
    </row>
    <row r="27" spans="1:27" ht="22.5" customHeight="1">
      <c r="A27" s="13"/>
      <c r="B27" s="14"/>
      <c r="C27" s="82"/>
      <c r="D27" s="83"/>
      <c r="E27" s="83"/>
      <c r="F27" s="83"/>
      <c r="G27" s="83"/>
      <c r="H27" s="83"/>
      <c r="I27" s="83"/>
      <c r="J27" s="83"/>
      <c r="K27" s="83"/>
      <c r="L27" s="83"/>
      <c r="M27" s="83"/>
      <c r="N27" s="84"/>
      <c r="O27" s="146"/>
      <c r="P27" s="147"/>
      <c r="Q27" s="224"/>
      <c r="R27" s="224"/>
      <c r="S27" s="100"/>
      <c r="T27" s="101"/>
      <c r="U27" s="89"/>
      <c r="V27" s="90"/>
      <c r="W27" s="91"/>
      <c r="X27" s="225">
        <f t="shared" si="0"/>
      </c>
      <c r="Y27" s="226"/>
      <c r="Z27" s="226"/>
      <c r="AA27" s="227"/>
    </row>
    <row r="28" spans="1:27" ht="22.5" customHeight="1">
      <c r="A28" s="13"/>
      <c r="B28" s="14"/>
      <c r="C28" s="82"/>
      <c r="D28" s="83"/>
      <c r="E28" s="83"/>
      <c r="F28" s="83"/>
      <c r="G28" s="83"/>
      <c r="H28" s="83"/>
      <c r="I28" s="83"/>
      <c r="J28" s="83"/>
      <c r="K28" s="83"/>
      <c r="L28" s="83"/>
      <c r="M28" s="83"/>
      <c r="N28" s="84"/>
      <c r="O28" s="146"/>
      <c r="P28" s="147"/>
      <c r="Q28" s="224"/>
      <c r="R28" s="224"/>
      <c r="S28" s="100"/>
      <c r="T28" s="101"/>
      <c r="U28" s="89"/>
      <c r="V28" s="90"/>
      <c r="W28" s="91"/>
      <c r="X28" s="225">
        <f t="shared" si="0"/>
      </c>
      <c r="Y28" s="226"/>
      <c r="Z28" s="226"/>
      <c r="AA28" s="227"/>
    </row>
    <row r="29" spans="1:27" ht="22.5" customHeight="1">
      <c r="A29" s="13"/>
      <c r="B29" s="14"/>
      <c r="C29" s="82"/>
      <c r="D29" s="83"/>
      <c r="E29" s="83"/>
      <c r="F29" s="83"/>
      <c r="G29" s="83"/>
      <c r="H29" s="83"/>
      <c r="I29" s="83"/>
      <c r="J29" s="83"/>
      <c r="K29" s="83"/>
      <c r="L29" s="83"/>
      <c r="M29" s="83"/>
      <c r="N29" s="84"/>
      <c r="O29" s="146"/>
      <c r="P29" s="147"/>
      <c r="Q29" s="224"/>
      <c r="R29" s="224"/>
      <c r="S29" s="100"/>
      <c r="T29" s="101"/>
      <c r="U29" s="89"/>
      <c r="V29" s="90"/>
      <c r="W29" s="91"/>
      <c r="X29" s="225">
        <f t="shared" si="0"/>
      </c>
      <c r="Y29" s="226"/>
      <c r="Z29" s="226"/>
      <c r="AA29" s="227"/>
    </row>
    <row r="30" spans="1:27" ht="22.5" customHeight="1">
      <c r="A30" s="167" t="s">
        <v>102</v>
      </c>
      <c r="B30" s="165"/>
      <c r="C30" s="165"/>
      <c r="D30" s="165"/>
      <c r="E30" s="165"/>
      <c r="F30" s="165"/>
      <c r="G30" s="165"/>
      <c r="H30" s="165"/>
      <c r="I30" s="165"/>
      <c r="J30" s="165"/>
      <c r="K30" s="165"/>
      <c r="L30" s="165"/>
      <c r="M30" s="165"/>
      <c r="N30" s="165"/>
      <c r="O30" s="165"/>
      <c r="P30" s="165"/>
      <c r="Q30" s="165"/>
      <c r="R30" s="165"/>
      <c r="S30" s="165"/>
      <c r="T30" s="165"/>
      <c r="U30" s="165"/>
      <c r="V30" s="165"/>
      <c r="W30" s="168"/>
      <c r="X30" s="156">
        <f>SUM(X19:AA29)</f>
        <v>99370</v>
      </c>
      <c r="Y30" s="157"/>
      <c r="Z30" s="157"/>
      <c r="AA30" s="158"/>
    </row>
    <row r="31" spans="1:27" ht="22.5" customHeight="1">
      <c r="A31" s="10"/>
      <c r="B31" s="184" t="s">
        <v>30</v>
      </c>
      <c r="C31" s="184"/>
      <c r="D31" s="184"/>
      <c r="E31" s="184"/>
      <c r="F31" s="184"/>
      <c r="G31" s="159">
        <v>0.1</v>
      </c>
      <c r="H31" s="159"/>
      <c r="I31" s="11"/>
      <c r="J31" s="165" t="s">
        <v>101</v>
      </c>
      <c r="K31" s="165"/>
      <c r="L31" s="165"/>
      <c r="M31" s="124">
        <f>SUMIF(S19:AA29,G31,X19:AA29)</f>
        <v>96450</v>
      </c>
      <c r="N31" s="124"/>
      <c r="O31" s="124"/>
      <c r="P31" s="124"/>
      <c r="Q31" s="11" t="s">
        <v>99</v>
      </c>
      <c r="R31" s="37"/>
      <c r="S31" s="169" t="s">
        <v>73</v>
      </c>
      <c r="T31" s="169"/>
      <c r="U31" s="169"/>
      <c r="V31" s="161">
        <v>1</v>
      </c>
      <c r="W31" s="162"/>
      <c r="X31" s="163">
        <f>ROUNDDOWN(SUMIF(S19:AA29,G31,X19:AA29)*0.1,0)+V31</f>
        <v>9646</v>
      </c>
      <c r="Y31" s="163"/>
      <c r="Z31" s="163"/>
      <c r="AA31" s="164"/>
    </row>
    <row r="32" spans="1:27" ht="22.5" customHeight="1">
      <c r="A32" s="10"/>
      <c r="B32" s="184" t="s">
        <v>30</v>
      </c>
      <c r="C32" s="184"/>
      <c r="D32" s="184"/>
      <c r="E32" s="184"/>
      <c r="F32" s="184"/>
      <c r="G32" s="159">
        <v>0.08</v>
      </c>
      <c r="H32" s="160"/>
      <c r="J32" s="166" t="s">
        <v>101</v>
      </c>
      <c r="K32" s="166"/>
      <c r="L32" s="166"/>
      <c r="M32" s="124">
        <f>SUMIF(S19:AA29,G32,X19:AA29)</f>
        <v>2920</v>
      </c>
      <c r="N32" s="124"/>
      <c r="O32" s="124"/>
      <c r="P32" s="124"/>
      <c r="Q32" s="1" t="s">
        <v>100</v>
      </c>
      <c r="R32" s="37"/>
      <c r="S32" s="169" t="s">
        <v>73</v>
      </c>
      <c r="T32" s="169"/>
      <c r="U32" s="169"/>
      <c r="V32" s="161">
        <v>1</v>
      </c>
      <c r="W32" s="162"/>
      <c r="X32" s="163">
        <f>ROUNDDOWN(SUMIF(S19:AA29,G32,X19:AA29)*0.08,0)+V32</f>
        <v>234</v>
      </c>
      <c r="Y32" s="163"/>
      <c r="Z32" s="163"/>
      <c r="AA32" s="164"/>
    </row>
    <row r="33" spans="1:27" ht="22.5" customHeight="1">
      <c r="A33" s="185" t="s">
        <v>31</v>
      </c>
      <c r="B33" s="186"/>
      <c r="C33" s="186"/>
      <c r="D33" s="186"/>
      <c r="E33" s="186"/>
      <c r="F33" s="186"/>
      <c r="G33" s="186"/>
      <c r="H33" s="186"/>
      <c r="I33" s="186"/>
      <c r="J33" s="186"/>
      <c r="K33" s="186"/>
      <c r="L33" s="186"/>
      <c r="M33" s="186"/>
      <c r="N33" s="186"/>
      <c r="O33" s="186"/>
      <c r="P33" s="186"/>
      <c r="Q33" s="186"/>
      <c r="R33" s="186"/>
      <c r="S33" s="186"/>
      <c r="T33" s="186"/>
      <c r="U33" s="186"/>
      <c r="V33" s="186"/>
      <c r="W33" s="187"/>
      <c r="X33" s="170">
        <f>SUM(X30:AA32)</f>
        <v>109250</v>
      </c>
      <c r="Y33" s="171"/>
      <c r="Z33" s="171"/>
      <c r="AA33" s="172"/>
    </row>
    <row r="34" spans="1:27" ht="6"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3" ht="14.25">
      <c r="A35" s="199" t="s">
        <v>39</v>
      </c>
      <c r="B35" s="199"/>
      <c r="C35" s="199"/>
    </row>
    <row r="36" spans="1:23" ht="22.5" customHeight="1">
      <c r="A36" s="103" t="s">
        <v>32</v>
      </c>
      <c r="B36" s="104"/>
      <c r="C36" s="193"/>
      <c r="D36" s="76"/>
      <c r="E36" s="77"/>
      <c r="F36" s="77"/>
      <c r="G36" s="77"/>
      <c r="H36" s="77"/>
      <c r="I36" s="77"/>
      <c r="J36" s="77"/>
      <c r="K36" s="181"/>
      <c r="M36" s="194" t="s">
        <v>33</v>
      </c>
      <c r="N36" s="195"/>
      <c r="O36" s="195"/>
      <c r="P36" s="196"/>
      <c r="Q36" s="196"/>
      <c r="R36" s="196"/>
      <c r="S36" s="196"/>
      <c r="T36" s="196"/>
      <c r="U36" s="197"/>
      <c r="V36" s="197"/>
      <c r="W36" s="198"/>
    </row>
    <row r="37" spans="1:11" ht="22.5" customHeight="1">
      <c r="A37" s="105" t="s">
        <v>34</v>
      </c>
      <c r="B37" s="106"/>
      <c r="C37" s="188"/>
      <c r="D37" s="182"/>
      <c r="E37" s="165"/>
      <c r="F37" s="165"/>
      <c r="G37" s="165"/>
      <c r="H37" s="165"/>
      <c r="I37" s="165"/>
      <c r="J37" s="165"/>
      <c r="K37" s="183"/>
    </row>
    <row r="38" spans="1:11" ht="22.5" customHeight="1">
      <c r="A38" s="189" t="s">
        <v>35</v>
      </c>
      <c r="B38" s="203" t="s">
        <v>36</v>
      </c>
      <c r="C38" s="204"/>
      <c r="D38" s="182"/>
      <c r="E38" s="165"/>
      <c r="F38" s="165"/>
      <c r="G38" s="165"/>
      <c r="H38" s="165"/>
      <c r="I38" s="165"/>
      <c r="J38" s="165"/>
      <c r="K38" s="183"/>
    </row>
    <row r="39" spans="1:27" ht="22.5" customHeight="1">
      <c r="A39" s="190"/>
      <c r="B39" s="173" t="s">
        <v>77</v>
      </c>
      <c r="C39" s="174"/>
      <c r="D39" s="71"/>
      <c r="E39" s="72"/>
      <c r="F39" s="72"/>
      <c r="G39" s="72"/>
      <c r="H39" s="72"/>
      <c r="I39" s="72"/>
      <c r="J39" s="72"/>
      <c r="K39" s="73"/>
      <c r="M39" s="175"/>
      <c r="N39" s="176"/>
      <c r="O39" s="218"/>
      <c r="P39" s="175"/>
      <c r="Q39" s="176"/>
      <c r="R39" s="218"/>
      <c r="S39" s="175"/>
      <c r="T39" s="176"/>
      <c r="U39" s="176"/>
      <c r="V39" s="175"/>
      <c r="W39" s="176"/>
      <c r="X39" s="218"/>
      <c r="Y39" s="175"/>
      <c r="Z39" s="176"/>
      <c r="AA39" s="218"/>
    </row>
    <row r="40" spans="1:27" ht="22.5" customHeight="1">
      <c r="A40" s="191"/>
      <c r="B40" s="221" t="s">
        <v>37</v>
      </c>
      <c r="C40" s="38" t="s">
        <v>75</v>
      </c>
      <c r="D40" s="71"/>
      <c r="E40" s="72"/>
      <c r="F40" s="72"/>
      <c r="G40" s="72"/>
      <c r="H40" s="72"/>
      <c r="I40" s="72"/>
      <c r="J40" s="72"/>
      <c r="K40" s="73"/>
      <c r="M40" s="177"/>
      <c r="N40" s="178"/>
      <c r="O40" s="219"/>
      <c r="P40" s="177"/>
      <c r="Q40" s="178"/>
      <c r="R40" s="219"/>
      <c r="S40" s="177"/>
      <c r="T40" s="178"/>
      <c r="U40" s="178"/>
      <c r="V40" s="177"/>
      <c r="W40" s="178"/>
      <c r="X40" s="219"/>
      <c r="Y40" s="177"/>
      <c r="Z40" s="178"/>
      <c r="AA40" s="219"/>
    </row>
    <row r="41" spans="1:27" ht="22.5" customHeight="1">
      <c r="A41" s="192"/>
      <c r="B41" s="222"/>
      <c r="C41" s="39" t="s">
        <v>76</v>
      </c>
      <c r="D41" s="200"/>
      <c r="E41" s="201"/>
      <c r="F41" s="201"/>
      <c r="G41" s="201"/>
      <c r="H41" s="201"/>
      <c r="I41" s="201"/>
      <c r="J41" s="201"/>
      <c r="K41" s="202"/>
      <c r="M41" s="179"/>
      <c r="N41" s="180"/>
      <c r="O41" s="220"/>
      <c r="P41" s="179"/>
      <c r="Q41" s="180"/>
      <c r="R41" s="220"/>
      <c r="S41" s="179"/>
      <c r="T41" s="180"/>
      <c r="U41" s="180"/>
      <c r="V41" s="179"/>
      <c r="W41" s="180"/>
      <c r="X41" s="220"/>
      <c r="Y41" s="179"/>
      <c r="Z41" s="180"/>
      <c r="AA41" s="220"/>
    </row>
  </sheetData>
  <sheetProtection password="8978" sheet="1" objects="1" scenarios="1" selectLockedCells="1" selectUnlockedCells="1"/>
  <mergeCells count="163">
    <mergeCell ref="A1:AA1"/>
    <mergeCell ref="H3:I3"/>
    <mergeCell ref="R3:U3"/>
    <mergeCell ref="V3:AA3"/>
    <mergeCell ref="A4:J4"/>
    <mergeCell ref="K4:L4"/>
    <mergeCell ref="P4:R4"/>
    <mergeCell ref="G8:N8"/>
    <mergeCell ref="A5:H5"/>
    <mergeCell ref="P5:R6"/>
    <mergeCell ref="T5:W5"/>
    <mergeCell ref="X5:AA5"/>
    <mergeCell ref="A6:F6"/>
    <mergeCell ref="G6:N6"/>
    <mergeCell ref="S6:AA6"/>
    <mergeCell ref="R10:U10"/>
    <mergeCell ref="V10:W10"/>
    <mergeCell ref="X10:AA10"/>
    <mergeCell ref="A10:F10"/>
    <mergeCell ref="G10:N10"/>
    <mergeCell ref="A7:F7"/>
    <mergeCell ref="G7:N7"/>
    <mergeCell ref="P7:R7"/>
    <mergeCell ref="S7:Z7"/>
    <mergeCell ref="A8:F8"/>
    <mergeCell ref="P11:R11"/>
    <mergeCell ref="A11:F11"/>
    <mergeCell ref="G11:N11"/>
    <mergeCell ref="P12:R12"/>
    <mergeCell ref="P8:R9"/>
    <mergeCell ref="S8:AA9"/>
    <mergeCell ref="S12:AA12"/>
    <mergeCell ref="A12:F12"/>
    <mergeCell ref="G12:N12"/>
    <mergeCell ref="P10:Q10"/>
    <mergeCell ref="P13:R13"/>
    <mergeCell ref="S13:AA13"/>
    <mergeCell ref="A14:F14"/>
    <mergeCell ref="G14:N14"/>
    <mergeCell ref="P14:R14"/>
    <mergeCell ref="S14:T14"/>
    <mergeCell ref="V14:AA14"/>
    <mergeCell ref="A13:F13"/>
    <mergeCell ref="G13:N13"/>
    <mergeCell ref="K15:L15"/>
    <mergeCell ref="M15:N15"/>
    <mergeCell ref="P15:R15"/>
    <mergeCell ref="S15:AA15"/>
    <mergeCell ref="A16:C16"/>
    <mergeCell ref="D16:N16"/>
    <mergeCell ref="P16:R16"/>
    <mergeCell ref="S16:AA16"/>
    <mergeCell ref="A18:B18"/>
    <mergeCell ref="C18:N18"/>
    <mergeCell ref="O18:P18"/>
    <mergeCell ref="Q18:R18"/>
    <mergeCell ref="S18:T18"/>
    <mergeCell ref="U18:W18"/>
    <mergeCell ref="X18:AA18"/>
    <mergeCell ref="C19:N19"/>
    <mergeCell ref="O19:P19"/>
    <mergeCell ref="Q19:R19"/>
    <mergeCell ref="S19:T19"/>
    <mergeCell ref="U19:W19"/>
    <mergeCell ref="X19:AA19"/>
    <mergeCell ref="C20:N20"/>
    <mergeCell ref="O20:P20"/>
    <mergeCell ref="Q20:R20"/>
    <mergeCell ref="S20:T20"/>
    <mergeCell ref="U20:W20"/>
    <mergeCell ref="X20:AA20"/>
    <mergeCell ref="C21:N21"/>
    <mergeCell ref="O21:P21"/>
    <mergeCell ref="Q21:R21"/>
    <mergeCell ref="S21:T21"/>
    <mergeCell ref="U21:W21"/>
    <mergeCell ref="X21:AA21"/>
    <mergeCell ref="C22:N22"/>
    <mergeCell ref="O22:P22"/>
    <mergeCell ref="Q22:R22"/>
    <mergeCell ref="S22:T22"/>
    <mergeCell ref="U22:W22"/>
    <mergeCell ref="X22:AA22"/>
    <mergeCell ref="C23:N23"/>
    <mergeCell ref="O23:P23"/>
    <mergeCell ref="Q23:R23"/>
    <mergeCell ref="S23:T23"/>
    <mergeCell ref="U23:W23"/>
    <mergeCell ref="X23:AA23"/>
    <mergeCell ref="C24:N24"/>
    <mergeCell ref="O24:P24"/>
    <mergeCell ref="Q24:R24"/>
    <mergeCell ref="S24:T24"/>
    <mergeCell ref="U24:W24"/>
    <mergeCell ref="X24:AA24"/>
    <mergeCell ref="C25:N25"/>
    <mergeCell ref="O25:P25"/>
    <mergeCell ref="Q25:R25"/>
    <mergeCell ref="S25:T25"/>
    <mergeCell ref="U25:W25"/>
    <mergeCell ref="X25:AA25"/>
    <mergeCell ref="C26:N26"/>
    <mergeCell ref="O26:P26"/>
    <mergeCell ref="Q26:R26"/>
    <mergeCell ref="S26:T26"/>
    <mergeCell ref="U26:W26"/>
    <mergeCell ref="X26:AA26"/>
    <mergeCell ref="C27:N27"/>
    <mergeCell ref="O27:P27"/>
    <mergeCell ref="Q27:R27"/>
    <mergeCell ref="S27:T27"/>
    <mergeCell ref="U27:W27"/>
    <mergeCell ref="X27:AA27"/>
    <mergeCell ref="U29:W29"/>
    <mergeCell ref="X29:AA29"/>
    <mergeCell ref="C28:N28"/>
    <mergeCell ref="O28:P28"/>
    <mergeCell ref="Q28:R28"/>
    <mergeCell ref="S28:T28"/>
    <mergeCell ref="U28:W28"/>
    <mergeCell ref="X28:AA28"/>
    <mergeCell ref="J31:L31"/>
    <mergeCell ref="C29:N29"/>
    <mergeCell ref="O29:P29"/>
    <mergeCell ref="Q29:R29"/>
    <mergeCell ref="S29:T29"/>
    <mergeCell ref="M31:P31"/>
    <mergeCell ref="S32:U32"/>
    <mergeCell ref="V32:W32"/>
    <mergeCell ref="X32:AA32"/>
    <mergeCell ref="A30:W30"/>
    <mergeCell ref="X30:AA30"/>
    <mergeCell ref="S31:U31"/>
    <mergeCell ref="V31:W31"/>
    <mergeCell ref="X31:AA31"/>
    <mergeCell ref="B31:F31"/>
    <mergeCell ref="G31:H31"/>
    <mergeCell ref="D38:K38"/>
    <mergeCell ref="B39:C39"/>
    <mergeCell ref="D39:K39"/>
    <mergeCell ref="A33:W33"/>
    <mergeCell ref="X33:AA33"/>
    <mergeCell ref="A35:C35"/>
    <mergeCell ref="A36:C36"/>
    <mergeCell ref="D36:K36"/>
    <mergeCell ref="M36:O36"/>
    <mergeCell ref="P36:W36"/>
    <mergeCell ref="S39:U41"/>
    <mergeCell ref="V39:X41"/>
    <mergeCell ref="Y39:AA41"/>
    <mergeCell ref="B40:B41"/>
    <mergeCell ref="D40:K40"/>
    <mergeCell ref="D41:K41"/>
    <mergeCell ref="B32:F32"/>
    <mergeCell ref="G32:H32"/>
    <mergeCell ref="J32:L32"/>
    <mergeCell ref="M32:P32"/>
    <mergeCell ref="M39:O41"/>
    <mergeCell ref="P39:R41"/>
    <mergeCell ref="A37:C37"/>
    <mergeCell ref="D37:K37"/>
    <mergeCell ref="A38:A41"/>
    <mergeCell ref="B38:C38"/>
  </mergeCells>
  <dataValidations count="3">
    <dataValidation type="list" allowBlank="1" showInputMessage="1" showErrorMessage="1" sqref="S14:U14">
      <formula1>",当座,普通"</formula1>
    </dataValidation>
    <dataValidation allowBlank="1" showInputMessage="1" showErrorMessage="1" imeMode="on" sqref="A4"/>
    <dataValidation type="list" allowBlank="1" showInputMessage="1" showErrorMessage="1" sqref="S19:T29">
      <formula1>"10%,8%,対象外"</formula1>
    </dataValidation>
  </dataValidations>
  <printOptions horizontalCentered="1" verticalCentered="1"/>
  <pageMargins left="0.5511811023622047" right="0.2362204724409449" top="0.5511811023622047" bottom="0.3937007874015748" header="0.2362204724409449" footer="0.1968503937007874"/>
  <pageSetup cellComments="asDisplayed" fitToHeight="1" fitToWidth="1" horizontalDpi="600" verticalDpi="600" orientation="portrait" paperSize="9" scale="97" r:id="rId4"/>
  <headerFooter>
    <oddFooter>&amp;R20211110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内田好孝</dc:creator>
  <cp:keywords/>
  <dc:description/>
  <cp:lastModifiedBy>内田好孝</cp:lastModifiedBy>
  <cp:lastPrinted>2023-03-10T02:25:16Z</cp:lastPrinted>
  <dcterms:created xsi:type="dcterms:W3CDTF">2020-11-17T03:59:47Z</dcterms:created>
  <dcterms:modified xsi:type="dcterms:W3CDTF">2023-03-10T02:26:05Z</dcterms:modified>
  <cp:category/>
  <cp:version/>
  <cp:contentType/>
  <cp:contentStatus/>
</cp:coreProperties>
</file>